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285" windowWidth="14805" windowHeight="7830" tabRatio="588" activeTab="8"/>
  </bookViews>
  <sheets>
    <sheet name="1.1" sheetId="1" r:id="rId1"/>
    <sheet name="1.2" sheetId="2" r:id="rId2"/>
    <sheet name="1.3" sheetId="3" r:id="rId3"/>
    <sheet name="2.1 Инф" sheetId="4" r:id="rId4"/>
    <sheet name="2.2 Исп" sheetId="11" r:id="rId5"/>
    <sheet name="2.3 Обр.св" sheetId="6" r:id="rId6"/>
    <sheet name="2.4" sheetId="7" r:id="rId7"/>
    <sheet name="3.1" sheetId="8" r:id="rId8"/>
    <sheet name="4.1" sheetId="9" r:id="rId9"/>
    <sheet name="4.2" sheetId="10" r:id="rId10"/>
  </sheets>
  <calcPr calcId="144525"/>
</workbook>
</file>

<file path=xl/calcChain.xml><?xml version="1.0" encoding="utf-8"?>
<calcChain xmlns="http://schemas.openxmlformats.org/spreadsheetml/2006/main">
  <c r="D5" i="9" l="1"/>
  <c r="B8" i="1" l="1"/>
  <c r="B10" i="2"/>
  <c r="H26" i="7" l="1"/>
  <c r="I26" i="7" s="1"/>
  <c r="H39" i="7"/>
  <c r="I39" i="7"/>
  <c r="G119" i="4"/>
  <c r="E65" i="4"/>
  <c r="G58" i="4"/>
  <c r="E26" i="4"/>
  <c r="E19" i="4"/>
  <c r="G12" i="4"/>
  <c r="C7" i="2" l="1"/>
  <c r="L27" i="7" l="1"/>
  <c r="D26" i="7"/>
  <c r="E26" i="7" l="1"/>
  <c r="F26" i="7" s="1"/>
  <c r="G26" i="7" s="1"/>
  <c r="G114" i="6" l="1"/>
  <c r="G102" i="6"/>
  <c r="G86" i="6"/>
  <c r="E81" i="6"/>
  <c r="G77" i="6"/>
  <c r="G141" i="6" s="1"/>
  <c r="G22" i="6"/>
  <c r="E42" i="11"/>
  <c r="G151" i="11"/>
  <c r="G126" i="11"/>
  <c r="G112" i="11"/>
  <c r="G95" i="11"/>
  <c r="G75" i="11"/>
  <c r="G165" i="11" s="1"/>
  <c r="G37" i="11"/>
  <c r="E28" i="11"/>
  <c r="E23" i="11"/>
  <c r="G12" i="11"/>
  <c r="G146" i="4"/>
  <c r="D50" i="11" l="1"/>
  <c r="C50" i="11"/>
  <c r="B4" i="4"/>
  <c r="D11" i="3" l="1"/>
  <c r="G8" i="9" s="1"/>
  <c r="C10" i="2"/>
  <c r="C17" i="3" s="1"/>
  <c r="B5" i="6" l="1"/>
  <c r="C8" i="7" s="1"/>
  <c r="C5" i="8" s="1"/>
  <c r="B4" i="11" l="1"/>
  <c r="D5" i="10" s="1"/>
  <c r="D149" i="4"/>
  <c r="A17" i="3"/>
  <c r="B149" i="4" s="1"/>
  <c r="E57" i="7" l="1"/>
  <c r="E14" i="8"/>
  <c r="F19" i="9"/>
  <c r="F15" i="10" s="1"/>
  <c r="D144" i="6"/>
  <c r="D168" i="11"/>
  <c r="D19" i="9"/>
  <c r="D15" i="10" s="1"/>
  <c r="B144" i="6"/>
  <c r="C57" i="7"/>
  <c r="C14" i="8"/>
  <c r="B168" i="11"/>
  <c r="D12" i="7" l="1"/>
  <c r="E12" i="7" l="1"/>
  <c r="F12" i="7" s="1"/>
  <c r="G12" i="7" s="1"/>
  <c r="H12" i="7" s="1"/>
  <c r="I12" i="7" s="1"/>
  <c r="D54" i="7"/>
  <c r="D39" i="7"/>
  <c r="E39" i="7" s="1"/>
  <c r="F39" i="7" s="1"/>
  <c r="G39" i="7" s="1"/>
  <c r="E11" i="3"/>
  <c r="F11" i="3" l="1"/>
  <c r="G11" i="3" s="1"/>
  <c r="H11" i="3" s="1"/>
  <c r="I11" i="3" s="1"/>
  <c r="G11" i="9"/>
  <c r="E13" i="3"/>
  <c r="F13" i="3" s="1"/>
  <c r="G13" i="3" s="1"/>
  <c r="H13" i="3" s="1"/>
  <c r="I13" i="3" s="1"/>
  <c r="G10" i="9" l="1"/>
  <c r="E54" i="7"/>
  <c r="F54" i="7" s="1"/>
  <c r="G54" i="7" s="1"/>
  <c r="H54" i="7" s="1"/>
  <c r="I54" i="7" s="1"/>
  <c r="G13" i="9"/>
</calcChain>
</file>

<file path=xl/sharedStrings.xml><?xml version="1.0" encoding="utf-8"?>
<sst xmlns="http://schemas.openxmlformats.org/spreadsheetml/2006/main" count="365" uniqueCount="195">
  <si>
    <t xml:space="preserve">Обосновывающие 
данные для   
расчета &lt;*&gt;  
</t>
  </si>
  <si>
    <t xml:space="preserve">Продолжительность 
прекращения, час. 
</t>
  </si>
  <si>
    <t>№</t>
  </si>
  <si>
    <t xml:space="preserve">Количество точек присоединения  
потребителей услуг к       
электрической сети электросетевой
организации, шт.         </t>
  </si>
  <si>
    <t>Форма  1.1  -  Журнал  учета  текущей  информации  о  прекращении  передачи</t>
  </si>
  <si>
    <t>электрической  энергии для потребителей услуг электросетевой организации за</t>
  </si>
  <si>
    <t>Суммарная продолжительность прекращений передачи электрической энергии, час. (Тпр  )</t>
  </si>
  <si>
    <t xml:space="preserve">Показатель средней продолжительности прекращений передачи электрической энергии (Пп )             </t>
  </si>
  <si>
    <t>Наименование показателя</t>
  </si>
  <si>
    <t>Мероприятия, направленные на улучшение показателя &lt;*&gt;</t>
  </si>
  <si>
    <t xml:space="preserve">Описание (обоснование)  </t>
  </si>
  <si>
    <t>Значение показателя на:</t>
  </si>
  <si>
    <t>Показатель средней продолжительности прекращений передачи электрической энергии (Пп )</t>
  </si>
  <si>
    <t xml:space="preserve">Показатель качества предоставления возможности технологического присоединения (Птпр   )             </t>
  </si>
  <si>
    <t xml:space="preserve">Показатель уровня качества оказываемых услуг территориальных сетевых организаций (Птсо)             </t>
  </si>
  <si>
    <t xml:space="preserve">    &lt;*&gt; 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                                                           
</t>
  </si>
  <si>
    <t>Форма 2.1 - Расчет значения индикатора информативности</t>
  </si>
  <si>
    <t xml:space="preserve">Значение  </t>
  </si>
  <si>
    <t>Зависимость</t>
  </si>
  <si>
    <t xml:space="preserve">-  </t>
  </si>
  <si>
    <t xml:space="preserve">-    </t>
  </si>
  <si>
    <t xml:space="preserve">в том числе, по критериям: </t>
  </si>
  <si>
    <t xml:space="preserve">прямая  </t>
  </si>
  <si>
    <t xml:space="preserve">в том числе:               </t>
  </si>
  <si>
    <t xml:space="preserve">-   </t>
  </si>
  <si>
    <t xml:space="preserve">в том числе по критериям:  </t>
  </si>
  <si>
    <t xml:space="preserve">обратная </t>
  </si>
  <si>
    <t xml:space="preserve">Наименование параметра (критерия), характеризующего индикатор     </t>
  </si>
  <si>
    <t>фактическое (Ф)</t>
  </si>
  <si>
    <t>плановое (П)</t>
  </si>
  <si>
    <t>Оценочный бал</t>
  </si>
  <si>
    <t>Ф / П x 100 %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</si>
  <si>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    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</si>
  <si>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                     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</si>
  <si>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                       </t>
  </si>
  <si>
    <t xml:space="preserve">а) регламенты оказания услуг и рассмотрения обращений заявителей и потребителей услуг, шт.       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</si>
  <si>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       </t>
  </si>
  <si>
    <t xml:space="preserve">в) должностные инструкции сотрудников, обслуживающих заявителей и потребителей услуг, шт.   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</si>
  <si>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          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</si>
  <si>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 </t>
  </si>
  <si>
    <t xml:space="preserve">2.1. Наличие единого телефонного номера для приема обращений потребителей услуг (наличие - 1, отсутствие - 0)     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</si>
  <si>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            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</si>
  <si>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</si>
  <si>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</si>
  <si>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</si>
  <si>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</si>
  <si>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 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</si>
  <si>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    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</si>
  <si>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</si>
  <si>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 </t>
  </si>
  <si>
    <t xml:space="preserve">7. Итого по индикатору информативности     </t>
  </si>
  <si>
    <t xml:space="preserve">Наименование параметра (показателя), характеризующего индикатор   </t>
  </si>
  <si>
    <t>Ф / П x 100%</t>
  </si>
  <si>
    <t>Оценочный балл</t>
  </si>
  <si>
    <t xml:space="preserve"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 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</si>
  <si>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</si>
  <si>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   </t>
  </si>
  <si>
    <t xml:space="preserve">2. Соблюдение сроков по процедурам взаимодействия с потребителями услуг (заявителями) - всего   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</si>
  <si>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  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</si>
  <si>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   </t>
  </si>
  <si>
    <t xml:space="preserve">а) для физических лиц, включая индивидуальных  предпринимателей, и юридических лиц - субъектов малого и среднего предпринимательства, дней     </t>
  </si>
  <si>
    <t xml:space="preserve">б) для остальных потребителей услуг, дней          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</si>
  <si>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</si>
  <si>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3. Отсутствие (наличие) нарушений требований антимонопольного законодательства Российской Федерации, по критерию  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</si>
  <si>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           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</si>
  <si>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  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</si>
  <si>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        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</si>
  <si>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 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</si>
  <si>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</si>
  <si>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</si>
  <si>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</si>
  <si>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</si>
  <si>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</si>
  <si>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 </t>
  </si>
  <si>
    <t xml:space="preserve">8. Итого по индикатору исполнительности     </t>
  </si>
  <si>
    <t>Форма 2.3 - Расчет значения индикатора  результативности обратной связи</t>
  </si>
  <si>
    <t xml:space="preserve">Наименование параметра (показателя), характеризующего индикатор  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</si>
  <si>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</si>
  <si>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 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</si>
  <si>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    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</si>
  <si>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</si>
  <si>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          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</si>
  <si>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</si>
  <si>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</si>
  <si>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         </t>
  </si>
  <si>
    <t xml:space="preserve">3. Оперативность реагирования на обращения потребителей услуг - всего           </t>
  </si>
  <si>
    <t xml:space="preserve">3.1. Средняя продолжительность времени принятия мер по результатам обращения потребителя услуг, дней           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</si>
  <si>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    </t>
  </si>
  <si>
    <t>а) письменных опросов, шт. на 1000 потребителей услуг</t>
  </si>
  <si>
    <t xml:space="preserve">б) электронной связи через сеть Интернет, шт. на 1000 потребителей услуг   </t>
  </si>
  <si>
    <t xml:space="preserve">в) &lt;*&gt; системы автоинформирования, шт. на 1000 потребителей услуг              </t>
  </si>
  <si>
    <t xml:space="preserve">4. Индивидуальность подхода к потребителям услуг льготных категорий, по критерию 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</si>
  <si>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</si>
  <si>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</si>
  <si>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        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</si>
  <si>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</si>
  <si>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     </t>
  </si>
  <si>
    <t>Форма 2.4 - Предложения территориальных сетевых</t>
  </si>
  <si>
    <t>предлагаемые плановые значения параметров (критериев), характеризующих индикаторы качества &lt;**&gt;</t>
  </si>
  <si>
    <t>Ин</t>
  </si>
  <si>
    <t>1.1</t>
  </si>
  <si>
    <t>1.2</t>
  </si>
  <si>
    <t>2.1</t>
  </si>
  <si>
    <t>2.2</t>
  </si>
  <si>
    <t>2.3</t>
  </si>
  <si>
    <t>3.</t>
  </si>
  <si>
    <t>4.</t>
  </si>
  <si>
    <t>5.1</t>
  </si>
  <si>
    <t>6.1</t>
  </si>
  <si>
    <t>6.2</t>
  </si>
  <si>
    <t>Ис</t>
  </si>
  <si>
    <t>3.1</t>
  </si>
  <si>
    <t>4.1</t>
  </si>
  <si>
    <t>7.1</t>
  </si>
  <si>
    <t>Рс</t>
  </si>
  <si>
    <t>1.</t>
  </si>
  <si>
    <t>2.4</t>
  </si>
  <si>
    <t>2.5</t>
  </si>
  <si>
    <t>2.6</t>
  </si>
  <si>
    <t>5.2</t>
  </si>
  <si>
    <t>Предлагаемое плановое значения показателя уровня качества оказываемых услуг территориальной сетевой организации</t>
  </si>
  <si>
    <t>1.2 а)</t>
  </si>
  <si>
    <t>1.2 б)</t>
  </si>
  <si>
    <t>1.2 в)</t>
  </si>
  <si>
    <t>1.2 г)</t>
  </si>
  <si>
    <t>2.2 а)</t>
  </si>
  <si>
    <t>2.2 б)</t>
  </si>
  <si>
    <t>3.2 а)</t>
  </si>
  <si>
    <t>3.2 б)</t>
  </si>
  <si>
    <t>3.2 в)</t>
  </si>
  <si>
    <t>Форма  3.1  -  Отчетные  данные по  выполнению  заявок  на  технологическое</t>
  </si>
  <si>
    <t>№ п/п</t>
  </si>
  <si>
    <t>Наименование</t>
  </si>
  <si>
    <t>Число, шт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</si>
  <si>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</si>
  <si>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</si>
  <si>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</si>
  <si>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>услуг электросетевой организации</t>
  </si>
  <si>
    <t xml:space="preserve">Наименование показателя          </t>
  </si>
  <si>
    <t>N формулы Методических указаний</t>
  </si>
  <si>
    <t>Значение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</si>
  <si>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</si>
  <si>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организации по управлению единой национальной (общероссийской) электрической сетью, Птпр</t>
  </si>
  <si>
    <t>Показатель уровня качества оказываемых услуг территориальной сетевой организации (Птсо)</t>
  </si>
  <si>
    <t>Плановое значение показателя Птпр, Птпр (пл)</t>
  </si>
  <si>
    <t>Плановое значение показателя Пп, Пп (пл)</t>
  </si>
  <si>
    <t>Плановое значение показателя Птсо, Птсо (пл)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</si>
  <si>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</si>
  <si>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</si>
  <si>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 (территориальной сетевой организации)</t>
  </si>
  <si>
    <t>(1)</t>
  </si>
  <si>
    <t>(2)</t>
  </si>
  <si>
    <t>(3)</t>
  </si>
  <si>
    <t>(4), (4.1)</t>
  </si>
  <si>
    <t>п. 5.1. Методических указаний</t>
  </si>
  <si>
    <t>Форма  4.2 - Расчет обобщенного показателя уровня надежности и качества</t>
  </si>
  <si>
    <t>оказываемых услуг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</si>
  <si>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</si>
  <si>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</si>
  <si>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 Кнад</t>
  </si>
  <si>
    <t>4. Оценка достижения показателя уровня качества оказываемых услуг, Ккач</t>
  </si>
  <si>
    <t>5. Обобщенных показатель уровня надежности и качества оказываемых услуг, Коб</t>
  </si>
  <si>
    <t>-</t>
  </si>
  <si>
    <t>п.5.1</t>
  </si>
  <si>
    <t>(5)</t>
  </si>
  <si>
    <t>Форма  1.2  -  Расчет   показателя  средней  продолжительности</t>
  </si>
  <si>
    <t>прекращений передачи электрической энергии</t>
  </si>
  <si>
    <t>Форма 1.3 - Предложения электросетевой организации</t>
  </si>
  <si>
    <t>по плановым значениям показателей надежности и качества</t>
  </si>
  <si>
    <t>услуг на каждый расчетный период регулирования в пределах</t>
  </si>
  <si>
    <t>долгосрочного периода регулирования &lt;*&gt;</t>
  </si>
  <si>
    <t>Форма 2.2 - Расчет значения индикатора исполнительности</t>
  </si>
  <si>
    <t>организаций по плановым значениям параметров (критериев),</t>
  </si>
  <si>
    <t>характеризующих индикаторы качества, на каждый расчетный</t>
  </si>
  <si>
    <t>период регулирования в пределах долгосрочного периода</t>
  </si>
  <si>
    <t>регулирования</t>
  </si>
  <si>
    <t>Форма  4.1 - Показатели уровня надежности и уровня качества оказываемых</t>
  </si>
  <si>
    <t>ООО "Промэнергосеть"</t>
  </si>
  <si>
    <t>прямая</t>
  </si>
  <si>
    <t>обратная</t>
  </si>
  <si>
    <t>план</t>
  </si>
  <si>
    <t>факт</t>
  </si>
  <si>
    <t>---</t>
  </si>
  <si>
    <t xml:space="preserve">2014г. факт </t>
  </si>
  <si>
    <t xml:space="preserve">2016г. план </t>
  </si>
  <si>
    <t xml:space="preserve">2017г. план </t>
  </si>
  <si>
    <t xml:space="preserve">2018г. план </t>
  </si>
  <si>
    <t xml:space="preserve">2019г. план </t>
  </si>
  <si>
    <t xml:space="preserve">Генеральный директор </t>
  </si>
  <si>
    <t>С.В. Левченков</t>
  </si>
  <si>
    <t>период 2015 г.</t>
  </si>
  <si>
    <t xml:space="preserve">Максимальное за расчетный период 2015 г. число точек присоединения                             </t>
  </si>
  <si>
    <t>2015г.</t>
  </si>
  <si>
    <t>присоединение к сети, за период 2015 г.</t>
  </si>
  <si>
    <t xml:space="preserve">2015г. факт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</si>
</sst>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NumberFormat="1" applyFont="1" applyBorder="1"/>
    <xf numFmtId="0" fontId="4" fillId="0" borderId="1" xfId="0" applyNumberFormat="1" applyFont="1" applyBorder="1"/>
    <xf numFmtId="2" fontId="4" fillId="0" borderId="1" xfId="0" applyNumberFormat="1" applyFont="1" applyBorder="1"/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49" fontId="2" fillId="0" borderId="2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64" fontId="2" fillId="0" borderId="22" xfId="0" applyNumberFormat="1" applyFont="1" applyBorder="1"/>
    <xf numFmtId="2" fontId="2" fillId="0" borderId="20" xfId="0" applyNumberFormat="1" applyFont="1" applyBorder="1"/>
    <xf numFmtId="0" fontId="0" fillId="0" borderId="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4" fillId="0" borderId="1" xfId="0" applyNumberFormat="1" applyFont="1" applyBorder="1"/>
    <xf numFmtId="166" fontId="5" fillId="0" borderId="5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66" fontId="0" fillId="0" borderId="0" xfId="0" applyNumberFormat="1"/>
    <xf numFmtId="0" fontId="2" fillId="0" borderId="14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vertical="center" wrapText="1"/>
    </xf>
    <xf numFmtId="10" fontId="2" fillId="0" borderId="7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vertical="center" wrapText="1"/>
    </xf>
    <xf numFmtId="10" fontId="2" fillId="0" borderId="6" xfId="0" applyNumberFormat="1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"/>
  <sheetViews>
    <sheetView workbookViewId="0">
      <selection activeCell="B16" sqref="B16"/>
    </sheetView>
  </sheetViews>
  <sheetFormatPr defaultRowHeight="15" x14ac:dyDescent="0.25"/>
  <cols>
    <col min="1" max="1" width="4" customWidth="1"/>
    <col min="2" max="2" width="52.140625" customWidth="1"/>
    <col min="3" max="3" width="25.7109375" customWidth="1"/>
    <col min="4" max="4" width="40.7109375" customWidth="1"/>
    <col min="7" max="7" width="13.85546875" customWidth="1"/>
    <col min="9" max="9" width="13.5703125" customWidth="1"/>
    <col min="12" max="12" width="13" customWidth="1"/>
    <col min="14" max="14" width="12.42578125" customWidth="1"/>
  </cols>
  <sheetData>
    <row r="1" spans="1:7" x14ac:dyDescent="0.25">
      <c r="A1" s="50" t="s">
        <v>4</v>
      </c>
      <c r="B1" s="55"/>
      <c r="C1" s="55"/>
      <c r="D1" s="55"/>
    </row>
    <row r="2" spans="1:7" x14ac:dyDescent="0.25">
      <c r="A2" s="50" t="s">
        <v>5</v>
      </c>
      <c r="B2" s="55"/>
      <c r="C2" s="55"/>
      <c r="D2" s="55"/>
    </row>
    <row r="3" spans="1:7" x14ac:dyDescent="0.25">
      <c r="A3" s="50" t="s">
        <v>190</v>
      </c>
      <c r="B3" s="55"/>
      <c r="C3" s="55"/>
      <c r="D3" s="55"/>
    </row>
    <row r="4" spans="1:7" ht="14.45" customHeight="1" x14ac:dyDescent="0.25">
      <c r="A4" s="82" t="s">
        <v>177</v>
      </c>
      <c r="B4" s="82"/>
      <c r="C4" s="82"/>
      <c r="D4" s="82"/>
    </row>
    <row r="5" spans="1:7" x14ac:dyDescent="0.25">
      <c r="A5" s="50"/>
      <c r="B5" s="51"/>
      <c r="C5" s="51"/>
      <c r="D5" s="51"/>
    </row>
    <row r="6" spans="1:7" ht="51.75" x14ac:dyDescent="0.25">
      <c r="A6" s="52" t="s">
        <v>2</v>
      </c>
      <c r="B6" s="49" t="s">
        <v>0</v>
      </c>
      <c r="C6" s="53" t="s">
        <v>1</v>
      </c>
      <c r="D6" s="53" t="s">
        <v>3</v>
      </c>
    </row>
    <row r="7" spans="1:7" x14ac:dyDescent="0.25">
      <c r="A7" s="54">
        <v>1</v>
      </c>
      <c r="B7" s="54">
        <v>2</v>
      </c>
      <c r="C7" s="54">
        <v>3</v>
      </c>
      <c r="D7" s="54">
        <v>4</v>
      </c>
    </row>
    <row r="8" spans="1:7" x14ac:dyDescent="0.25">
      <c r="A8" s="68">
        <v>1</v>
      </c>
      <c r="B8" s="59">
        <f>-B14</f>
        <v>0</v>
      </c>
      <c r="C8" s="61">
        <v>0</v>
      </c>
      <c r="D8" s="60">
        <v>0</v>
      </c>
      <c r="G8" s="78"/>
    </row>
    <row r="9" spans="1:7" x14ac:dyDescent="0.25">
      <c r="A9" s="58">
        <v>2</v>
      </c>
      <c r="B9" s="59"/>
      <c r="C9" s="61"/>
      <c r="D9" s="60"/>
    </row>
    <row r="10" spans="1:7" x14ac:dyDescent="0.25">
      <c r="A10" s="55"/>
      <c r="B10" s="55"/>
      <c r="C10" s="55"/>
      <c r="D10" s="55"/>
    </row>
    <row r="11" spans="1:7" x14ac:dyDescent="0.25">
      <c r="A11" s="55"/>
      <c r="B11" s="55"/>
      <c r="C11" s="55"/>
      <c r="D11" s="55"/>
    </row>
    <row r="12" spans="1:7" x14ac:dyDescent="0.25">
      <c r="A12" s="55" t="s">
        <v>188</v>
      </c>
      <c r="B12" s="55"/>
      <c r="C12" s="55" t="s">
        <v>189</v>
      </c>
      <c r="D12" s="55"/>
    </row>
    <row r="13" spans="1:7" x14ac:dyDescent="0.25">
      <c r="A13" s="50"/>
      <c r="B13" s="55"/>
      <c r="C13" s="55"/>
      <c r="D13" s="55"/>
    </row>
    <row r="14" spans="1:7" x14ac:dyDescent="0.25">
      <c r="A14" s="50"/>
      <c r="B14" s="55"/>
      <c r="C14" s="55"/>
      <c r="D14" s="55"/>
    </row>
    <row r="15" spans="1:7" x14ac:dyDescent="0.25">
      <c r="A15" s="50"/>
      <c r="B15" s="55"/>
      <c r="C15" s="55"/>
      <c r="D15" s="55"/>
    </row>
  </sheetData>
  <mergeCells count="1">
    <mergeCell ref="A4:D4"/>
  </mergeCells>
  <pageMargins left="0.91" right="0.4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C2:G16"/>
  <sheetViews>
    <sheetView workbookViewId="0">
      <selection activeCell="H8" sqref="H8"/>
    </sheetView>
  </sheetViews>
  <sheetFormatPr defaultRowHeight="15" x14ac:dyDescent="0.25"/>
  <cols>
    <col min="4" max="4" width="45.28515625" customWidth="1"/>
    <col min="5" max="5" width="16" customWidth="1"/>
    <col min="6" max="6" width="26.85546875" customWidth="1"/>
  </cols>
  <sheetData>
    <row r="2" spans="3:7" x14ac:dyDescent="0.25">
      <c r="D2" s="1" t="s">
        <v>155</v>
      </c>
    </row>
    <row r="3" spans="3:7" x14ac:dyDescent="0.25">
      <c r="D3" s="1" t="s">
        <v>156</v>
      </c>
    </row>
    <row r="4" spans="3:7" x14ac:dyDescent="0.25">
      <c r="C4" s="1"/>
    </row>
    <row r="5" spans="3:7" ht="15" customHeight="1" x14ac:dyDescent="0.25">
      <c r="C5" s="1"/>
      <c r="D5" s="136" t="str">
        <f>'4.1'!D5:G5</f>
        <v>ООО "Промэнергосеть"</v>
      </c>
      <c r="E5" s="136"/>
      <c r="F5" s="136"/>
      <c r="G5" s="42"/>
    </row>
    <row r="6" spans="3:7" x14ac:dyDescent="0.25">
      <c r="F6" s="137" t="s">
        <v>192</v>
      </c>
    </row>
    <row r="7" spans="3:7" ht="38.25" x14ac:dyDescent="0.25">
      <c r="D7" s="11" t="s">
        <v>132</v>
      </c>
      <c r="E7" s="12" t="s">
        <v>139</v>
      </c>
      <c r="F7" s="11" t="s">
        <v>140</v>
      </c>
    </row>
    <row r="8" spans="3:7" ht="33.75" customHeight="1" x14ac:dyDescent="0.25">
      <c r="D8" s="13" t="s">
        <v>157</v>
      </c>
      <c r="E8" s="9" t="s">
        <v>162</v>
      </c>
      <c r="F8" s="15">
        <v>0.65</v>
      </c>
    </row>
    <row r="9" spans="3:7" ht="34.5" customHeight="1" x14ac:dyDescent="0.25">
      <c r="D9" s="13" t="s">
        <v>158</v>
      </c>
      <c r="E9" s="9" t="s">
        <v>162</v>
      </c>
      <c r="F9" s="15">
        <v>0.35</v>
      </c>
    </row>
    <row r="10" spans="3:7" ht="34.5" customHeight="1" x14ac:dyDescent="0.25">
      <c r="D10" s="13" t="s">
        <v>159</v>
      </c>
      <c r="E10" s="9" t="s">
        <v>163</v>
      </c>
      <c r="F10" s="15" t="s">
        <v>162</v>
      </c>
    </row>
    <row r="11" spans="3:7" ht="35.25" customHeight="1" x14ac:dyDescent="0.25">
      <c r="D11" s="13" t="s">
        <v>160</v>
      </c>
      <c r="E11" s="9" t="s">
        <v>163</v>
      </c>
      <c r="F11" s="15" t="s">
        <v>162</v>
      </c>
    </row>
    <row r="12" spans="3:7" ht="26.25" x14ac:dyDescent="0.25">
      <c r="D12" s="13" t="s">
        <v>161</v>
      </c>
      <c r="E12" s="23" t="s">
        <v>164</v>
      </c>
      <c r="F12" s="15" t="s">
        <v>162</v>
      </c>
    </row>
    <row r="15" spans="3:7" x14ac:dyDescent="0.25">
      <c r="D15" s="36" t="str">
        <f>'4.1'!D19</f>
        <v xml:space="preserve">Генеральный директор </v>
      </c>
      <c r="E15" s="37"/>
      <c r="F15" s="36" t="str">
        <f>'4.1'!F19</f>
        <v>С.В. Левченков</v>
      </c>
    </row>
    <row r="16" spans="3:7" x14ac:dyDescent="0.25">
      <c r="D16" s="1"/>
    </row>
  </sheetData>
  <mergeCells count="1">
    <mergeCell ref="D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2"/>
  <sheetViews>
    <sheetView workbookViewId="0">
      <selection activeCell="B3" sqref="B3"/>
    </sheetView>
  </sheetViews>
  <sheetFormatPr defaultRowHeight="15" x14ac:dyDescent="0.25"/>
  <cols>
    <col min="2" max="2" width="55.140625" customWidth="1"/>
    <col min="3" max="3" width="23.5703125" customWidth="1"/>
  </cols>
  <sheetData>
    <row r="1" spans="1:3" x14ac:dyDescent="0.25">
      <c r="B1" s="1" t="s">
        <v>165</v>
      </c>
    </row>
    <row r="2" spans="1:3" x14ac:dyDescent="0.25">
      <c r="B2" s="1" t="s">
        <v>166</v>
      </c>
    </row>
    <row r="3" spans="1:3" x14ac:dyDescent="0.25">
      <c r="A3" s="1"/>
      <c r="B3" t="s">
        <v>190</v>
      </c>
    </row>
    <row r="4" spans="1:3" x14ac:dyDescent="0.25">
      <c r="B4" s="83" t="s">
        <v>177</v>
      </c>
      <c r="C4" s="83"/>
    </row>
    <row r="5" spans="1:3" ht="15.75" thickBot="1" x14ac:dyDescent="0.3"/>
    <row r="6" spans="1:3" ht="30.75" customHeight="1" x14ac:dyDescent="0.25">
      <c r="B6" s="62" t="s">
        <v>191</v>
      </c>
      <c r="C6" s="63">
        <v>9</v>
      </c>
    </row>
    <row r="7" spans="1:3" ht="30.75" customHeight="1" x14ac:dyDescent="0.25">
      <c r="B7" s="64" t="s">
        <v>6</v>
      </c>
      <c r="C7" s="67">
        <f>'1.1'!C8</f>
        <v>0</v>
      </c>
    </row>
    <row r="8" spans="1:3" ht="31.5" customHeight="1" thickBot="1" x14ac:dyDescent="0.3">
      <c r="B8" s="65" t="s">
        <v>7</v>
      </c>
      <c r="C8" s="66">
        <v>0</v>
      </c>
    </row>
    <row r="10" spans="1:3" x14ac:dyDescent="0.25">
      <c r="B10" t="str">
        <f>'1.1'!A12</f>
        <v xml:space="preserve">Генеральный директор </v>
      </c>
      <c r="C10" t="str">
        <f>'1.1'!C12</f>
        <v>С.В. Левченков</v>
      </c>
    </row>
    <row r="11" spans="1:3" x14ac:dyDescent="0.25">
      <c r="B11" s="36"/>
      <c r="C11" s="36"/>
    </row>
    <row r="12" spans="1:3" x14ac:dyDescent="0.25">
      <c r="A12" s="1"/>
    </row>
  </sheetData>
  <mergeCells count="1">
    <mergeCell ref="B4:C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I17"/>
  <sheetViews>
    <sheetView topLeftCell="A4" workbookViewId="0">
      <selection activeCell="K9" sqref="K9"/>
    </sheetView>
  </sheetViews>
  <sheetFormatPr defaultRowHeight="15" x14ac:dyDescent="0.25"/>
  <cols>
    <col min="1" max="1" width="25.28515625" customWidth="1"/>
    <col min="2" max="2" width="30.28515625" customWidth="1"/>
    <col min="3" max="3" width="16.28515625" customWidth="1"/>
  </cols>
  <sheetData>
    <row r="2" spans="1:9" x14ac:dyDescent="0.25">
      <c r="A2" s="87" t="s">
        <v>167</v>
      </c>
      <c r="B2" s="87"/>
      <c r="C2" s="87"/>
      <c r="D2" s="87"/>
    </row>
    <row r="3" spans="1:9" x14ac:dyDescent="0.25">
      <c r="A3" s="38" t="s">
        <v>168</v>
      </c>
      <c r="B3" s="39"/>
      <c r="C3" s="39"/>
      <c r="D3" s="39"/>
    </row>
    <row r="4" spans="1:9" x14ac:dyDescent="0.25">
      <c r="A4" s="38" t="s">
        <v>169</v>
      </c>
      <c r="B4" s="39"/>
      <c r="C4" s="39"/>
      <c r="D4" s="39"/>
    </row>
    <row r="5" spans="1:9" x14ac:dyDescent="0.25">
      <c r="A5" s="38" t="s">
        <v>170</v>
      </c>
      <c r="B5" s="39"/>
      <c r="C5" s="39"/>
      <c r="D5" s="39"/>
    </row>
    <row r="6" spans="1:9" x14ac:dyDescent="0.25">
      <c r="A6" s="1"/>
    </row>
    <row r="7" spans="1:9" ht="15" customHeight="1" x14ac:dyDescent="0.25">
      <c r="A7" s="44" t="s">
        <v>177</v>
      </c>
      <c r="B7" s="44"/>
      <c r="C7" s="44"/>
      <c r="D7" s="44"/>
      <c r="E7" s="44"/>
      <c r="F7" s="44"/>
    </row>
    <row r="8" spans="1:9" x14ac:dyDescent="0.25">
      <c r="A8" s="1"/>
    </row>
    <row r="9" spans="1:9" ht="15" customHeight="1" x14ac:dyDescent="0.25">
      <c r="A9" s="88" t="s">
        <v>8</v>
      </c>
      <c r="B9" s="90" t="s">
        <v>9</v>
      </c>
      <c r="C9" s="90" t="s">
        <v>10</v>
      </c>
      <c r="D9" s="79" t="s">
        <v>181</v>
      </c>
      <c r="E9" s="81" t="s">
        <v>181</v>
      </c>
      <c r="F9" s="84" t="s">
        <v>180</v>
      </c>
      <c r="G9" s="85"/>
      <c r="H9" s="85"/>
      <c r="I9" s="86"/>
    </row>
    <row r="10" spans="1:9" x14ac:dyDescent="0.25">
      <c r="A10" s="89"/>
      <c r="B10" s="90"/>
      <c r="C10" s="90"/>
      <c r="D10" s="10">
        <v>2014</v>
      </c>
      <c r="E10" s="10">
        <v>2015</v>
      </c>
      <c r="F10" s="76">
        <v>2016</v>
      </c>
      <c r="G10" s="76">
        <v>2017</v>
      </c>
      <c r="H10" s="76">
        <v>2018</v>
      </c>
      <c r="I10" s="76">
        <v>2019</v>
      </c>
    </row>
    <row r="11" spans="1:9" ht="64.5" x14ac:dyDescent="0.25">
      <c r="A11" s="13" t="s">
        <v>12</v>
      </c>
      <c r="B11" s="14"/>
      <c r="C11" s="14"/>
      <c r="D11" s="29">
        <f>'1.2'!C8</f>
        <v>0</v>
      </c>
      <c r="E11" s="29">
        <f t="shared" ref="E11:F11" si="0">D11*(1-0.015)</f>
        <v>0</v>
      </c>
      <c r="F11" s="29">
        <f t="shared" si="0"/>
        <v>0</v>
      </c>
      <c r="G11" s="29">
        <f t="shared" ref="G11" si="1">F11*(1-0.015)</f>
        <v>0</v>
      </c>
      <c r="H11" s="29">
        <f t="shared" ref="H11" si="2">G11*(1-0.015)</f>
        <v>0</v>
      </c>
      <c r="I11" s="29">
        <f t="shared" ref="I11" si="3">H11*(1-0.015)</f>
        <v>0</v>
      </c>
    </row>
    <row r="12" spans="1:9" ht="64.5" x14ac:dyDescent="0.25">
      <c r="A12" s="13" t="s">
        <v>13</v>
      </c>
      <c r="B12" s="14"/>
      <c r="C12" s="14"/>
      <c r="D12" s="80" t="s">
        <v>182</v>
      </c>
      <c r="E12" s="80"/>
      <c r="F12" s="80"/>
      <c r="G12" s="80"/>
      <c r="H12" s="80"/>
      <c r="I12" s="80"/>
    </row>
    <row r="13" spans="1:9" ht="51.75" x14ac:dyDescent="0.25">
      <c r="A13" s="13" t="s">
        <v>14</v>
      </c>
      <c r="B13" s="14"/>
      <c r="C13" s="14"/>
      <c r="D13" s="74">
        <v>0.98799999999999999</v>
      </c>
      <c r="E13" s="74">
        <f t="shared" ref="E13:F13" si="4">D13</f>
        <v>0.98799999999999999</v>
      </c>
      <c r="F13" s="74">
        <f t="shared" si="4"/>
        <v>0.98799999999999999</v>
      </c>
      <c r="G13" s="74">
        <f t="shared" ref="G13" si="5">F13</f>
        <v>0.98799999999999999</v>
      </c>
      <c r="H13" s="74">
        <f t="shared" ref="H13" si="6">G13</f>
        <v>0.98799999999999999</v>
      </c>
      <c r="I13" s="74">
        <f t="shared" ref="I13" si="7">H13</f>
        <v>0.98799999999999999</v>
      </c>
    </row>
    <row r="14" spans="1:9" ht="61.5" customHeight="1" x14ac:dyDescent="0.25">
      <c r="A14" s="84" t="s">
        <v>15</v>
      </c>
      <c r="B14" s="85"/>
      <c r="C14" s="85"/>
      <c r="D14" s="85"/>
      <c r="E14" s="85"/>
      <c r="F14" s="85"/>
      <c r="G14" s="85"/>
      <c r="H14" s="85"/>
      <c r="I14" s="86"/>
    </row>
    <row r="16" spans="1:9" x14ac:dyDescent="0.25">
      <c r="A16" s="1"/>
    </row>
    <row r="17" spans="1:3" x14ac:dyDescent="0.25">
      <c r="A17" s="36" t="str">
        <f>'1.1'!A12</f>
        <v xml:space="preserve">Генеральный директор </v>
      </c>
      <c r="B17" s="37"/>
      <c r="C17" s="36" t="str">
        <f>'1.2'!C10</f>
        <v>С.В. Левченков</v>
      </c>
    </row>
  </sheetData>
  <mergeCells count="6">
    <mergeCell ref="A14:I14"/>
    <mergeCell ref="A2:D2"/>
    <mergeCell ref="A9:A10"/>
    <mergeCell ref="B9:B10"/>
    <mergeCell ref="C9:C10"/>
    <mergeCell ref="F9:I9"/>
  </mergeCells>
  <pageMargins left="0.7" right="0.3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2:H150"/>
  <sheetViews>
    <sheetView workbookViewId="0">
      <selection activeCell="H119" sqref="H119"/>
    </sheetView>
  </sheetViews>
  <sheetFormatPr defaultRowHeight="15" x14ac:dyDescent="0.25"/>
  <cols>
    <col min="1" max="1" width="9.140625" customWidth="1"/>
    <col min="2" max="2" width="34.85546875" customWidth="1"/>
    <col min="3" max="3" width="15" customWidth="1"/>
    <col min="4" max="4" width="14.28515625" customWidth="1"/>
    <col min="5" max="5" width="17.85546875" customWidth="1"/>
    <col min="6" max="6" width="14.85546875" customWidth="1"/>
    <col min="7" max="7" width="14.5703125" customWidth="1"/>
  </cols>
  <sheetData>
    <row r="2" spans="2:8" x14ac:dyDescent="0.25">
      <c r="B2" s="1" t="s">
        <v>16</v>
      </c>
    </row>
    <row r="3" spans="2:8" x14ac:dyDescent="0.25">
      <c r="C3" s="1"/>
    </row>
    <row r="4" spans="2:8" ht="15" customHeight="1" x14ac:dyDescent="0.25">
      <c r="B4" s="44" t="str">
        <f>'1.3'!A7</f>
        <v>ООО "Промэнергосеть"</v>
      </c>
      <c r="C4" s="44" t="s">
        <v>190</v>
      </c>
      <c r="D4" s="44"/>
      <c r="E4" s="44"/>
      <c r="F4" s="44"/>
      <c r="G4" s="44"/>
      <c r="H4" s="44"/>
    </row>
    <row r="5" spans="2:8" ht="15.75" thickBot="1" x14ac:dyDescent="0.3">
      <c r="B5" s="1"/>
    </row>
    <row r="6" spans="2:8" x14ac:dyDescent="0.25">
      <c r="B6" s="94" t="s">
        <v>27</v>
      </c>
      <c r="C6" s="100" t="s">
        <v>17</v>
      </c>
      <c r="D6" s="101"/>
      <c r="E6" s="94" t="s">
        <v>31</v>
      </c>
      <c r="F6" s="94" t="s">
        <v>18</v>
      </c>
      <c r="G6" s="94" t="s">
        <v>30</v>
      </c>
    </row>
    <row r="7" spans="2:8" ht="15.75" thickBot="1" x14ac:dyDescent="0.3">
      <c r="B7" s="95"/>
      <c r="C7" s="102"/>
      <c r="D7" s="103"/>
      <c r="E7" s="95"/>
      <c r="F7" s="95"/>
      <c r="G7" s="95"/>
    </row>
    <row r="8" spans="2:8" x14ac:dyDescent="0.25">
      <c r="B8" s="95"/>
      <c r="C8" s="94" t="s">
        <v>28</v>
      </c>
      <c r="D8" s="94" t="s">
        <v>29</v>
      </c>
      <c r="E8" s="95"/>
      <c r="F8" s="95"/>
      <c r="G8" s="95"/>
    </row>
    <row r="9" spans="2:8" x14ac:dyDescent="0.25">
      <c r="B9" s="95"/>
      <c r="C9" s="95"/>
      <c r="D9" s="95"/>
      <c r="E9" s="95"/>
      <c r="F9" s="95"/>
      <c r="G9" s="95"/>
    </row>
    <row r="10" spans="2:8" ht="15.75" thickBot="1" x14ac:dyDescent="0.3">
      <c r="B10" s="96"/>
      <c r="C10" s="96"/>
      <c r="D10" s="96"/>
      <c r="E10" s="96"/>
      <c r="F10" s="96"/>
      <c r="G10" s="96"/>
    </row>
    <row r="11" spans="2:8" ht="15.75" thickBot="1" x14ac:dyDescent="0.3">
      <c r="B11" s="4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8" ht="15" customHeight="1" x14ac:dyDescent="0.25">
      <c r="B12" s="91" t="s">
        <v>32</v>
      </c>
      <c r="C12" s="94" t="s">
        <v>19</v>
      </c>
      <c r="D12" s="94" t="s">
        <v>19</v>
      </c>
      <c r="E12" s="97" t="s">
        <v>19</v>
      </c>
      <c r="F12" s="94" t="s">
        <v>20</v>
      </c>
      <c r="G12" s="104">
        <f>(G19+G26)/2</f>
        <v>2</v>
      </c>
    </row>
    <row r="13" spans="2:8" ht="15" customHeight="1" x14ac:dyDescent="0.25">
      <c r="B13" s="92"/>
      <c r="C13" s="95"/>
      <c r="D13" s="95"/>
      <c r="E13" s="98"/>
      <c r="F13" s="95"/>
      <c r="G13" s="105"/>
    </row>
    <row r="14" spans="2:8" ht="15" customHeight="1" x14ac:dyDescent="0.25">
      <c r="B14" s="92"/>
      <c r="C14" s="95"/>
      <c r="D14" s="95"/>
      <c r="E14" s="98"/>
      <c r="F14" s="95"/>
      <c r="G14" s="105"/>
    </row>
    <row r="15" spans="2:8" ht="15" customHeight="1" x14ac:dyDescent="0.25">
      <c r="B15" s="92"/>
      <c r="C15" s="95"/>
      <c r="D15" s="95"/>
      <c r="E15" s="98"/>
      <c r="F15" s="95"/>
      <c r="G15" s="105"/>
    </row>
    <row r="16" spans="2:8" ht="15" customHeight="1" x14ac:dyDescent="0.25">
      <c r="B16" s="92"/>
      <c r="C16" s="95"/>
      <c r="D16" s="95"/>
      <c r="E16" s="98"/>
      <c r="F16" s="95"/>
      <c r="G16" s="105"/>
    </row>
    <row r="17" spans="2:7" ht="15.75" customHeight="1" thickBot="1" x14ac:dyDescent="0.3">
      <c r="B17" s="93"/>
      <c r="C17" s="96"/>
      <c r="D17" s="96"/>
      <c r="E17" s="99"/>
      <c r="F17" s="96"/>
      <c r="G17" s="106"/>
    </row>
    <row r="18" spans="2:7" ht="15.75" thickBot="1" x14ac:dyDescent="0.3">
      <c r="B18" s="6" t="s">
        <v>21</v>
      </c>
      <c r="C18" s="77"/>
      <c r="D18" s="77"/>
      <c r="E18" s="45"/>
      <c r="F18" s="77"/>
      <c r="G18" s="77"/>
    </row>
    <row r="19" spans="2:7" x14ac:dyDescent="0.25">
      <c r="B19" s="91" t="s">
        <v>33</v>
      </c>
      <c r="C19" s="94">
        <v>1</v>
      </c>
      <c r="D19" s="94">
        <v>1</v>
      </c>
      <c r="E19" s="97">
        <f>C19/D19</f>
        <v>1</v>
      </c>
      <c r="F19" s="94" t="s">
        <v>22</v>
      </c>
      <c r="G19" s="94">
        <v>2</v>
      </c>
    </row>
    <row r="20" spans="2:7" x14ac:dyDescent="0.25">
      <c r="B20" s="92"/>
      <c r="C20" s="95"/>
      <c r="D20" s="95"/>
      <c r="E20" s="98"/>
      <c r="F20" s="95"/>
      <c r="G20" s="95"/>
    </row>
    <row r="21" spans="2:7" x14ac:dyDescent="0.25">
      <c r="B21" s="92"/>
      <c r="C21" s="95"/>
      <c r="D21" s="95"/>
      <c r="E21" s="98"/>
      <c r="F21" s="95"/>
      <c r="G21" s="95"/>
    </row>
    <row r="22" spans="2:7" x14ac:dyDescent="0.25">
      <c r="B22" s="92"/>
      <c r="C22" s="95"/>
      <c r="D22" s="95"/>
      <c r="E22" s="98"/>
      <c r="F22" s="95"/>
      <c r="G22" s="95"/>
    </row>
    <row r="23" spans="2:7" x14ac:dyDescent="0.25">
      <c r="B23" s="92"/>
      <c r="C23" s="95"/>
      <c r="D23" s="95"/>
      <c r="E23" s="98"/>
      <c r="F23" s="95"/>
      <c r="G23" s="95"/>
    </row>
    <row r="24" spans="2:7" x14ac:dyDescent="0.25">
      <c r="B24" s="92"/>
      <c r="C24" s="95"/>
      <c r="D24" s="95"/>
      <c r="E24" s="98"/>
      <c r="F24" s="95"/>
      <c r="G24" s="95"/>
    </row>
    <row r="25" spans="2:7" ht="15.75" thickBot="1" x14ac:dyDescent="0.3">
      <c r="B25" s="93"/>
      <c r="C25" s="96"/>
      <c r="D25" s="96"/>
      <c r="E25" s="99"/>
      <c r="F25" s="96"/>
      <c r="G25" s="96"/>
    </row>
    <row r="26" spans="2:7" ht="14.25" customHeight="1" x14ac:dyDescent="0.25">
      <c r="B26" s="91" t="s">
        <v>34</v>
      </c>
      <c r="C26" s="94">
        <v>1</v>
      </c>
      <c r="D26" s="94">
        <v>1</v>
      </c>
      <c r="E26" s="97">
        <f>C26/D26</f>
        <v>1</v>
      </c>
      <c r="F26" s="94" t="s">
        <v>22</v>
      </c>
      <c r="G26" s="94">
        <v>2</v>
      </c>
    </row>
    <row r="27" spans="2:7" x14ac:dyDescent="0.25">
      <c r="B27" s="92"/>
      <c r="C27" s="95"/>
      <c r="D27" s="95"/>
      <c r="E27" s="98"/>
      <c r="F27" s="95"/>
      <c r="G27" s="95"/>
    </row>
    <row r="28" spans="2:7" x14ac:dyDescent="0.25">
      <c r="B28" s="92"/>
      <c r="C28" s="95"/>
      <c r="D28" s="95"/>
      <c r="E28" s="98"/>
      <c r="F28" s="95"/>
      <c r="G28" s="95"/>
    </row>
    <row r="29" spans="2:7" x14ac:dyDescent="0.25">
      <c r="B29" s="92"/>
      <c r="C29" s="95"/>
      <c r="D29" s="95"/>
      <c r="E29" s="98"/>
      <c r="F29" s="95"/>
      <c r="G29" s="95"/>
    </row>
    <row r="30" spans="2:7" x14ac:dyDescent="0.25">
      <c r="B30" s="92"/>
      <c r="C30" s="95"/>
      <c r="D30" s="95"/>
      <c r="E30" s="98"/>
      <c r="F30" s="95"/>
      <c r="G30" s="95"/>
    </row>
    <row r="31" spans="2:7" x14ac:dyDescent="0.25">
      <c r="B31" s="92"/>
      <c r="C31" s="95"/>
      <c r="D31" s="95"/>
      <c r="E31" s="98"/>
      <c r="F31" s="95"/>
      <c r="G31" s="95"/>
    </row>
    <row r="32" spans="2:7" x14ac:dyDescent="0.25">
      <c r="B32" s="92"/>
      <c r="C32" s="95"/>
      <c r="D32" s="95"/>
      <c r="E32" s="98"/>
      <c r="F32" s="95"/>
      <c r="G32" s="95"/>
    </row>
    <row r="33" spans="2:7" x14ac:dyDescent="0.25">
      <c r="B33" s="92"/>
      <c r="C33" s="95"/>
      <c r="D33" s="95"/>
      <c r="E33" s="98"/>
      <c r="F33" s="95"/>
      <c r="G33" s="95"/>
    </row>
    <row r="34" spans="2:7" ht="15.75" thickBot="1" x14ac:dyDescent="0.3">
      <c r="B34" s="93"/>
      <c r="C34" s="96"/>
      <c r="D34" s="96"/>
      <c r="E34" s="99"/>
      <c r="F34" s="96"/>
      <c r="G34" s="96"/>
    </row>
    <row r="35" spans="2:7" ht="15.75" thickBot="1" x14ac:dyDescent="0.3">
      <c r="B35" s="3" t="s">
        <v>23</v>
      </c>
      <c r="C35" s="77"/>
      <c r="D35" s="77"/>
      <c r="E35" s="45"/>
      <c r="F35" s="77"/>
      <c r="G35" s="77"/>
    </row>
    <row r="36" spans="2:7" x14ac:dyDescent="0.25">
      <c r="B36" s="91" t="s">
        <v>35</v>
      </c>
      <c r="C36" s="94">
        <v>1</v>
      </c>
      <c r="D36" s="94">
        <v>1</v>
      </c>
      <c r="E36" s="97">
        <v>1</v>
      </c>
      <c r="F36" s="94" t="s">
        <v>20</v>
      </c>
      <c r="G36" s="94" t="s">
        <v>24</v>
      </c>
    </row>
    <row r="37" spans="2:7" x14ac:dyDescent="0.25">
      <c r="B37" s="92"/>
      <c r="C37" s="95"/>
      <c r="D37" s="95"/>
      <c r="E37" s="98"/>
      <c r="F37" s="95"/>
      <c r="G37" s="95"/>
    </row>
    <row r="38" spans="2:7" x14ac:dyDescent="0.25">
      <c r="B38" s="92"/>
      <c r="C38" s="95"/>
      <c r="D38" s="95"/>
      <c r="E38" s="98"/>
      <c r="F38" s="95"/>
      <c r="G38" s="95"/>
    </row>
    <row r="39" spans="2:7" ht="15.75" thickBot="1" x14ac:dyDescent="0.3">
      <c r="B39" s="93"/>
      <c r="C39" s="96"/>
      <c r="D39" s="96"/>
      <c r="E39" s="99"/>
      <c r="F39" s="96"/>
      <c r="G39" s="96"/>
    </row>
    <row r="40" spans="2:7" x14ac:dyDescent="0.25">
      <c r="B40" s="91" t="s">
        <v>36</v>
      </c>
      <c r="C40" s="94">
        <v>1</v>
      </c>
      <c r="D40" s="94">
        <v>1</v>
      </c>
      <c r="E40" s="97">
        <v>1</v>
      </c>
      <c r="F40" s="94" t="s">
        <v>20</v>
      </c>
      <c r="G40" s="94" t="s">
        <v>24</v>
      </c>
    </row>
    <row r="41" spans="2:7" x14ac:dyDescent="0.25">
      <c r="B41" s="92"/>
      <c r="C41" s="95"/>
      <c r="D41" s="95"/>
      <c r="E41" s="98"/>
      <c r="F41" s="95"/>
      <c r="G41" s="95"/>
    </row>
    <row r="42" spans="2:7" x14ac:dyDescent="0.25">
      <c r="B42" s="92"/>
      <c r="C42" s="95"/>
      <c r="D42" s="95"/>
      <c r="E42" s="98"/>
      <c r="F42" s="95"/>
      <c r="G42" s="95"/>
    </row>
    <row r="43" spans="2:7" x14ac:dyDescent="0.25">
      <c r="B43" s="92"/>
      <c r="C43" s="95"/>
      <c r="D43" s="95"/>
      <c r="E43" s="98"/>
      <c r="F43" s="95"/>
      <c r="G43" s="95"/>
    </row>
    <row r="44" spans="2:7" x14ac:dyDescent="0.25">
      <c r="B44" s="92"/>
      <c r="C44" s="95"/>
      <c r="D44" s="95"/>
      <c r="E44" s="98"/>
      <c r="F44" s="95"/>
      <c r="G44" s="95"/>
    </row>
    <row r="45" spans="2:7" x14ac:dyDescent="0.25">
      <c r="B45" s="92"/>
      <c r="C45" s="95"/>
      <c r="D45" s="95"/>
      <c r="E45" s="98"/>
      <c r="F45" s="95"/>
      <c r="G45" s="95"/>
    </row>
    <row r="46" spans="2:7" ht="15.75" thickBot="1" x14ac:dyDescent="0.3">
      <c r="B46" s="93"/>
      <c r="C46" s="96"/>
      <c r="D46" s="96"/>
      <c r="E46" s="99"/>
      <c r="F46" s="96"/>
      <c r="G46" s="96"/>
    </row>
    <row r="47" spans="2:7" x14ac:dyDescent="0.25">
      <c r="B47" s="91" t="s">
        <v>37</v>
      </c>
      <c r="C47" s="94">
        <v>2</v>
      </c>
      <c r="D47" s="94">
        <v>2</v>
      </c>
      <c r="E47" s="97">
        <v>1</v>
      </c>
      <c r="F47" s="94" t="s">
        <v>20</v>
      </c>
      <c r="G47" s="94" t="s">
        <v>24</v>
      </c>
    </row>
    <row r="48" spans="2:7" x14ac:dyDescent="0.25">
      <c r="B48" s="92"/>
      <c r="C48" s="95"/>
      <c r="D48" s="95"/>
      <c r="E48" s="98"/>
      <c r="F48" s="95"/>
      <c r="G48" s="95"/>
    </row>
    <row r="49" spans="2:7" x14ac:dyDescent="0.25">
      <c r="B49" s="92"/>
      <c r="C49" s="95"/>
      <c r="D49" s="95"/>
      <c r="E49" s="98"/>
      <c r="F49" s="95"/>
      <c r="G49" s="95"/>
    </row>
    <row r="50" spans="2:7" ht="15.75" thickBot="1" x14ac:dyDescent="0.3">
      <c r="B50" s="93"/>
      <c r="C50" s="96"/>
      <c r="D50" s="96"/>
      <c r="E50" s="99"/>
      <c r="F50" s="96"/>
      <c r="G50" s="96"/>
    </row>
    <row r="51" spans="2:7" x14ac:dyDescent="0.25">
      <c r="B51" s="91" t="s">
        <v>38</v>
      </c>
      <c r="C51" s="94">
        <v>1</v>
      </c>
      <c r="D51" s="94">
        <v>1</v>
      </c>
      <c r="E51" s="97">
        <v>1</v>
      </c>
      <c r="F51" s="94" t="s">
        <v>20</v>
      </c>
      <c r="G51" s="94" t="s">
        <v>24</v>
      </c>
    </row>
    <row r="52" spans="2:7" x14ac:dyDescent="0.25">
      <c r="B52" s="92"/>
      <c r="C52" s="95"/>
      <c r="D52" s="95"/>
      <c r="E52" s="98"/>
      <c r="F52" s="95"/>
      <c r="G52" s="95"/>
    </row>
    <row r="53" spans="2:7" x14ac:dyDescent="0.25">
      <c r="B53" s="92"/>
      <c r="C53" s="95"/>
      <c r="D53" s="95"/>
      <c r="E53" s="98"/>
      <c r="F53" s="95"/>
      <c r="G53" s="95"/>
    </row>
    <row r="54" spans="2:7" x14ac:dyDescent="0.25">
      <c r="B54" s="92"/>
      <c r="C54" s="95"/>
      <c r="D54" s="95"/>
      <c r="E54" s="98"/>
      <c r="F54" s="95"/>
      <c r="G54" s="95"/>
    </row>
    <row r="55" spans="2:7" x14ac:dyDescent="0.25">
      <c r="B55" s="92"/>
      <c r="C55" s="95"/>
      <c r="D55" s="95"/>
      <c r="E55" s="98"/>
      <c r="F55" s="95"/>
      <c r="G55" s="95"/>
    </row>
    <row r="56" spans="2:7" ht="15.75" thickBot="1" x14ac:dyDescent="0.3">
      <c r="B56" s="93"/>
      <c r="C56" s="96"/>
      <c r="D56" s="96"/>
      <c r="E56" s="99"/>
      <c r="F56" s="96"/>
      <c r="G56" s="96"/>
    </row>
    <row r="57" spans="2:7" ht="15.75" thickBot="1" x14ac:dyDescent="0.3">
      <c r="B57" s="3"/>
      <c r="C57" s="77"/>
      <c r="D57" s="77"/>
      <c r="E57" s="45"/>
      <c r="F57" s="77"/>
      <c r="G57" s="77"/>
    </row>
    <row r="58" spans="2:7" ht="15" customHeight="1" x14ac:dyDescent="0.25">
      <c r="B58" s="91" t="s">
        <v>39</v>
      </c>
      <c r="C58" s="94" t="s">
        <v>19</v>
      </c>
      <c r="D58" s="94" t="s">
        <v>19</v>
      </c>
      <c r="E58" s="97" t="s">
        <v>19</v>
      </c>
      <c r="F58" s="94" t="s">
        <v>20</v>
      </c>
      <c r="G58" s="107">
        <f>(G65+G70+G78)/3</f>
        <v>0.66666666666666663</v>
      </c>
    </row>
    <row r="59" spans="2:7" ht="15" customHeight="1" x14ac:dyDescent="0.25">
      <c r="B59" s="92"/>
      <c r="C59" s="95"/>
      <c r="D59" s="95"/>
      <c r="E59" s="98"/>
      <c r="F59" s="95"/>
      <c r="G59" s="108"/>
    </row>
    <row r="60" spans="2:7" ht="15" customHeight="1" x14ac:dyDescent="0.25">
      <c r="B60" s="92"/>
      <c r="C60" s="95"/>
      <c r="D60" s="95"/>
      <c r="E60" s="98"/>
      <c r="F60" s="95"/>
      <c r="G60" s="108"/>
    </row>
    <row r="61" spans="2:7" ht="15" customHeight="1" x14ac:dyDescent="0.25">
      <c r="B61" s="92"/>
      <c r="C61" s="95"/>
      <c r="D61" s="95"/>
      <c r="E61" s="98"/>
      <c r="F61" s="95"/>
      <c r="G61" s="108"/>
    </row>
    <row r="62" spans="2:7" ht="15" customHeight="1" x14ac:dyDescent="0.25">
      <c r="B62" s="92"/>
      <c r="C62" s="95"/>
      <c r="D62" s="95"/>
      <c r="E62" s="98"/>
      <c r="F62" s="95"/>
      <c r="G62" s="108"/>
    </row>
    <row r="63" spans="2:7" ht="15.75" customHeight="1" thickBot="1" x14ac:dyDescent="0.3">
      <c r="B63" s="93"/>
      <c r="C63" s="96"/>
      <c r="D63" s="96"/>
      <c r="E63" s="99"/>
      <c r="F63" s="96"/>
      <c r="G63" s="109"/>
    </row>
    <row r="64" spans="2:7" ht="15.75" thickBot="1" x14ac:dyDescent="0.3">
      <c r="B64" s="3" t="s">
        <v>25</v>
      </c>
      <c r="C64" s="77"/>
      <c r="D64" s="77"/>
      <c r="E64" s="45"/>
      <c r="F64" s="77"/>
      <c r="G64" s="77"/>
    </row>
    <row r="65" spans="2:7" x14ac:dyDescent="0.25">
      <c r="B65" s="91" t="s">
        <v>40</v>
      </c>
      <c r="C65" s="94">
        <v>1</v>
      </c>
      <c r="D65" s="94">
        <v>1</v>
      </c>
      <c r="E65" s="97">
        <f>C65/D65</f>
        <v>1</v>
      </c>
      <c r="F65" s="94" t="s">
        <v>22</v>
      </c>
      <c r="G65" s="94">
        <v>2</v>
      </c>
    </row>
    <row r="66" spans="2:7" x14ac:dyDescent="0.25">
      <c r="B66" s="92"/>
      <c r="C66" s="95"/>
      <c r="D66" s="95"/>
      <c r="E66" s="98"/>
      <c r="F66" s="95"/>
      <c r="G66" s="95"/>
    </row>
    <row r="67" spans="2:7" x14ac:dyDescent="0.25">
      <c r="B67" s="92"/>
      <c r="C67" s="95"/>
      <c r="D67" s="95"/>
      <c r="E67" s="98"/>
      <c r="F67" s="95"/>
      <c r="G67" s="95"/>
    </row>
    <row r="68" spans="2:7" x14ac:dyDescent="0.25">
      <c r="B68" s="92"/>
      <c r="C68" s="95"/>
      <c r="D68" s="95"/>
      <c r="E68" s="98"/>
      <c r="F68" s="95"/>
      <c r="G68" s="95"/>
    </row>
    <row r="69" spans="2:7" ht="15.75" thickBot="1" x14ac:dyDescent="0.3">
      <c r="B69" s="93"/>
      <c r="C69" s="96"/>
      <c r="D69" s="96"/>
      <c r="E69" s="99"/>
      <c r="F69" s="96"/>
      <c r="G69" s="96"/>
    </row>
    <row r="70" spans="2:7" x14ac:dyDescent="0.25">
      <c r="B70" s="91" t="s">
        <v>41</v>
      </c>
      <c r="C70" s="94">
        <v>0</v>
      </c>
      <c r="D70" s="94">
        <v>0</v>
      </c>
      <c r="E70" s="97">
        <v>1</v>
      </c>
      <c r="F70" s="94" t="s">
        <v>22</v>
      </c>
      <c r="G70" s="94">
        <v>0</v>
      </c>
    </row>
    <row r="71" spans="2:7" x14ac:dyDescent="0.25">
      <c r="B71" s="92"/>
      <c r="C71" s="95"/>
      <c r="D71" s="95"/>
      <c r="E71" s="98"/>
      <c r="F71" s="95"/>
      <c r="G71" s="95"/>
    </row>
    <row r="72" spans="2:7" x14ac:dyDescent="0.25">
      <c r="B72" s="92"/>
      <c r="C72" s="95"/>
      <c r="D72" s="95"/>
      <c r="E72" s="98"/>
      <c r="F72" s="95"/>
      <c r="G72" s="95"/>
    </row>
    <row r="73" spans="2:7" x14ac:dyDescent="0.25">
      <c r="B73" s="92"/>
      <c r="C73" s="95"/>
      <c r="D73" s="95"/>
      <c r="E73" s="98"/>
      <c r="F73" s="95"/>
      <c r="G73" s="95"/>
    </row>
    <row r="74" spans="2:7" x14ac:dyDescent="0.25">
      <c r="B74" s="92"/>
      <c r="C74" s="95"/>
      <c r="D74" s="95"/>
      <c r="E74" s="98"/>
      <c r="F74" s="95"/>
      <c r="G74" s="95"/>
    </row>
    <row r="75" spans="2:7" x14ac:dyDescent="0.25">
      <c r="B75" s="92"/>
      <c r="C75" s="95"/>
      <c r="D75" s="95"/>
      <c r="E75" s="98"/>
      <c r="F75" s="95"/>
      <c r="G75" s="95"/>
    </row>
    <row r="76" spans="2:7" x14ac:dyDescent="0.25">
      <c r="B76" s="92"/>
      <c r="C76" s="95"/>
      <c r="D76" s="95"/>
      <c r="E76" s="98"/>
      <c r="F76" s="95"/>
      <c r="G76" s="95"/>
    </row>
    <row r="77" spans="2:7" ht="15.75" thickBot="1" x14ac:dyDescent="0.3">
      <c r="B77" s="93"/>
      <c r="C77" s="96"/>
      <c r="D77" s="96"/>
      <c r="E77" s="99"/>
      <c r="F77" s="96"/>
      <c r="G77" s="96"/>
    </row>
    <row r="78" spans="2:7" x14ac:dyDescent="0.25">
      <c r="B78" s="91" t="s">
        <v>42</v>
      </c>
      <c r="C78" s="94">
        <v>0</v>
      </c>
      <c r="D78" s="94">
        <v>0</v>
      </c>
      <c r="E78" s="97">
        <v>1</v>
      </c>
      <c r="F78" s="94" t="s">
        <v>22</v>
      </c>
      <c r="G78" s="94">
        <v>0</v>
      </c>
    </row>
    <row r="79" spans="2:7" x14ac:dyDescent="0.25">
      <c r="B79" s="92"/>
      <c r="C79" s="95"/>
      <c r="D79" s="95"/>
      <c r="E79" s="98"/>
      <c r="F79" s="95"/>
      <c r="G79" s="95"/>
    </row>
    <row r="80" spans="2:7" x14ac:dyDescent="0.25">
      <c r="B80" s="92"/>
      <c r="C80" s="95"/>
      <c r="D80" s="95"/>
      <c r="E80" s="98"/>
      <c r="F80" s="95"/>
      <c r="G80" s="95"/>
    </row>
    <row r="81" spans="2:7" x14ac:dyDescent="0.25">
      <c r="B81" s="92"/>
      <c r="C81" s="95"/>
      <c r="D81" s="95"/>
      <c r="E81" s="98"/>
      <c r="F81" s="95"/>
      <c r="G81" s="95"/>
    </row>
    <row r="82" spans="2:7" x14ac:dyDescent="0.25">
      <c r="B82" s="92"/>
      <c r="C82" s="95"/>
      <c r="D82" s="95"/>
      <c r="E82" s="98"/>
      <c r="F82" s="95"/>
      <c r="G82" s="95"/>
    </row>
    <row r="83" spans="2:7" x14ac:dyDescent="0.25">
      <c r="B83" s="92"/>
      <c r="C83" s="95"/>
      <c r="D83" s="95"/>
      <c r="E83" s="98"/>
      <c r="F83" s="95"/>
      <c r="G83" s="95"/>
    </row>
    <row r="84" spans="2:7" ht="15.75" thickBot="1" x14ac:dyDescent="0.3">
      <c r="B84" s="93"/>
      <c r="C84" s="96"/>
      <c r="D84" s="96"/>
      <c r="E84" s="99"/>
      <c r="F84" s="96"/>
      <c r="G84" s="96"/>
    </row>
    <row r="85" spans="2:7" ht="15.75" thickBot="1" x14ac:dyDescent="0.3">
      <c r="B85" s="3"/>
      <c r="C85" s="77"/>
      <c r="D85" s="77"/>
      <c r="E85" s="45"/>
      <c r="F85" s="77"/>
      <c r="G85" s="77"/>
    </row>
    <row r="86" spans="2:7" ht="15" customHeight="1" x14ac:dyDescent="0.25">
      <c r="B86" s="91" t="s">
        <v>43</v>
      </c>
      <c r="C86" s="94">
        <v>1</v>
      </c>
      <c r="D86" s="94">
        <v>1</v>
      </c>
      <c r="E86" s="97">
        <v>1</v>
      </c>
      <c r="F86" s="94" t="s">
        <v>22</v>
      </c>
      <c r="G86" s="104">
        <v>2</v>
      </c>
    </row>
    <row r="87" spans="2:7" ht="15" customHeight="1" x14ac:dyDescent="0.25">
      <c r="B87" s="92"/>
      <c r="C87" s="95"/>
      <c r="D87" s="95"/>
      <c r="E87" s="98"/>
      <c r="F87" s="95"/>
      <c r="G87" s="105"/>
    </row>
    <row r="88" spans="2:7" ht="15" customHeight="1" x14ac:dyDescent="0.25">
      <c r="B88" s="92"/>
      <c r="C88" s="95"/>
      <c r="D88" s="95"/>
      <c r="E88" s="98"/>
      <c r="F88" s="95"/>
      <c r="G88" s="105"/>
    </row>
    <row r="89" spans="2:7" ht="15" customHeight="1" x14ac:dyDescent="0.25">
      <c r="B89" s="92"/>
      <c r="C89" s="95"/>
      <c r="D89" s="95"/>
      <c r="E89" s="98"/>
      <c r="F89" s="95"/>
      <c r="G89" s="105"/>
    </row>
    <row r="90" spans="2:7" ht="15" customHeight="1" x14ac:dyDescent="0.25">
      <c r="B90" s="92"/>
      <c r="C90" s="95"/>
      <c r="D90" s="95"/>
      <c r="E90" s="98"/>
      <c r="F90" s="95"/>
      <c r="G90" s="105"/>
    </row>
    <row r="91" spans="2:7" ht="15" customHeight="1" x14ac:dyDescent="0.25">
      <c r="B91" s="92"/>
      <c r="C91" s="95"/>
      <c r="D91" s="95"/>
      <c r="E91" s="98"/>
      <c r="F91" s="95"/>
      <c r="G91" s="105"/>
    </row>
    <row r="92" spans="2:7" ht="15" customHeight="1" x14ac:dyDescent="0.25">
      <c r="B92" s="92"/>
      <c r="C92" s="95"/>
      <c r="D92" s="95"/>
      <c r="E92" s="98"/>
      <c r="F92" s="95"/>
      <c r="G92" s="105"/>
    </row>
    <row r="93" spans="2:7" ht="15.75" customHeight="1" thickBot="1" x14ac:dyDescent="0.3">
      <c r="B93" s="93"/>
      <c r="C93" s="96"/>
      <c r="D93" s="96"/>
      <c r="E93" s="99"/>
      <c r="F93" s="96"/>
      <c r="G93" s="106"/>
    </row>
    <row r="94" spans="2:7" ht="15.75" thickBot="1" x14ac:dyDescent="0.3">
      <c r="B94" s="3"/>
      <c r="C94" s="77"/>
      <c r="D94" s="77"/>
      <c r="E94" s="45"/>
      <c r="F94" s="77"/>
      <c r="G94" s="77"/>
    </row>
    <row r="95" spans="2:7" ht="15" customHeight="1" x14ac:dyDescent="0.25">
      <c r="B95" s="91" t="s">
        <v>44</v>
      </c>
      <c r="C95" s="94">
        <v>1</v>
      </c>
      <c r="D95" s="94">
        <v>1</v>
      </c>
      <c r="E95" s="97">
        <v>1</v>
      </c>
      <c r="F95" s="94" t="s">
        <v>22</v>
      </c>
      <c r="G95" s="104">
        <v>2</v>
      </c>
    </row>
    <row r="96" spans="2:7" ht="15" customHeight="1" x14ac:dyDescent="0.25">
      <c r="B96" s="92"/>
      <c r="C96" s="95"/>
      <c r="D96" s="95"/>
      <c r="E96" s="98"/>
      <c r="F96" s="95"/>
      <c r="G96" s="105"/>
    </row>
    <row r="97" spans="2:7" ht="15" customHeight="1" x14ac:dyDescent="0.25">
      <c r="B97" s="92"/>
      <c r="C97" s="95"/>
      <c r="D97" s="95"/>
      <c r="E97" s="98"/>
      <c r="F97" s="95"/>
      <c r="G97" s="105"/>
    </row>
    <row r="98" spans="2:7" ht="15" customHeight="1" x14ac:dyDescent="0.25">
      <c r="B98" s="92"/>
      <c r="C98" s="95"/>
      <c r="D98" s="95"/>
      <c r="E98" s="98"/>
      <c r="F98" s="95"/>
      <c r="G98" s="105"/>
    </row>
    <row r="99" spans="2:7" ht="15" customHeight="1" x14ac:dyDescent="0.25">
      <c r="B99" s="92"/>
      <c r="C99" s="95"/>
      <c r="D99" s="95"/>
      <c r="E99" s="98"/>
      <c r="F99" s="95"/>
      <c r="G99" s="105"/>
    </row>
    <row r="100" spans="2:7" ht="15" customHeight="1" x14ac:dyDescent="0.25">
      <c r="B100" s="92"/>
      <c r="C100" s="95"/>
      <c r="D100" s="95"/>
      <c r="E100" s="98"/>
      <c r="F100" s="95"/>
      <c r="G100" s="105"/>
    </row>
    <row r="101" spans="2:7" ht="15.75" customHeight="1" thickBot="1" x14ac:dyDescent="0.3">
      <c r="B101" s="92"/>
      <c r="C101" s="95"/>
      <c r="D101" s="95"/>
      <c r="E101" s="98"/>
      <c r="F101" s="95"/>
      <c r="G101" s="106"/>
    </row>
    <row r="102" spans="2:7" ht="15.75" thickBot="1" x14ac:dyDescent="0.3">
      <c r="B102" s="7"/>
      <c r="C102" s="46"/>
      <c r="D102" s="46"/>
      <c r="E102" s="47"/>
      <c r="F102" s="46"/>
      <c r="G102" s="46"/>
    </row>
    <row r="103" spans="2:7" ht="15" customHeight="1" x14ac:dyDescent="0.25">
      <c r="B103" s="91" t="s">
        <v>45</v>
      </c>
      <c r="C103" s="94">
        <v>1</v>
      </c>
      <c r="D103" s="94">
        <v>1</v>
      </c>
      <c r="E103" s="97" t="s">
        <v>162</v>
      </c>
      <c r="F103" s="94" t="s">
        <v>162</v>
      </c>
      <c r="G103" s="104">
        <v>2</v>
      </c>
    </row>
    <row r="104" spans="2:7" ht="15" customHeight="1" x14ac:dyDescent="0.25">
      <c r="B104" s="92"/>
      <c r="C104" s="95"/>
      <c r="D104" s="95"/>
      <c r="E104" s="98"/>
      <c r="F104" s="95"/>
      <c r="G104" s="105"/>
    </row>
    <row r="105" spans="2:7" ht="15" customHeight="1" x14ac:dyDescent="0.25">
      <c r="B105" s="92"/>
      <c r="C105" s="95"/>
      <c r="D105" s="95"/>
      <c r="E105" s="98"/>
      <c r="F105" s="95"/>
      <c r="G105" s="105"/>
    </row>
    <row r="106" spans="2:7" ht="15" customHeight="1" x14ac:dyDescent="0.25">
      <c r="B106" s="92"/>
      <c r="C106" s="95"/>
      <c r="D106" s="95"/>
      <c r="E106" s="98"/>
      <c r="F106" s="95"/>
      <c r="G106" s="105"/>
    </row>
    <row r="107" spans="2:7" ht="15" customHeight="1" x14ac:dyDescent="0.25">
      <c r="B107" s="92"/>
      <c r="C107" s="95"/>
      <c r="D107" s="95"/>
      <c r="E107" s="98"/>
      <c r="F107" s="95"/>
      <c r="G107" s="105"/>
    </row>
    <row r="108" spans="2:7" ht="15.75" customHeight="1" thickBot="1" x14ac:dyDescent="0.3">
      <c r="B108" s="93"/>
      <c r="C108" s="96"/>
      <c r="D108" s="96"/>
      <c r="E108" s="99"/>
      <c r="F108" s="96"/>
      <c r="G108" s="106"/>
    </row>
    <row r="109" spans="2:7" x14ac:dyDescent="0.25">
      <c r="B109" s="91" t="s">
        <v>46</v>
      </c>
      <c r="C109" s="94">
        <v>0</v>
      </c>
      <c r="D109" s="94">
        <v>0</v>
      </c>
      <c r="E109" s="97">
        <v>1</v>
      </c>
      <c r="F109" s="94" t="s">
        <v>178</v>
      </c>
      <c r="G109" s="94">
        <v>0</v>
      </c>
    </row>
    <row r="110" spans="2:7" x14ac:dyDescent="0.25">
      <c r="B110" s="92"/>
      <c r="C110" s="95"/>
      <c r="D110" s="95"/>
      <c r="E110" s="98"/>
      <c r="F110" s="95"/>
      <c r="G110" s="95"/>
    </row>
    <row r="111" spans="2:7" x14ac:dyDescent="0.25">
      <c r="B111" s="92"/>
      <c r="C111" s="95"/>
      <c r="D111" s="95"/>
      <c r="E111" s="98"/>
      <c r="F111" s="95"/>
      <c r="G111" s="95"/>
    </row>
    <row r="112" spans="2:7" x14ac:dyDescent="0.25">
      <c r="B112" s="92"/>
      <c r="C112" s="95"/>
      <c r="D112" s="95"/>
      <c r="E112" s="98"/>
      <c r="F112" s="95"/>
      <c r="G112" s="95"/>
    </row>
    <row r="113" spans="2:7" x14ac:dyDescent="0.25">
      <c r="B113" s="92"/>
      <c r="C113" s="95"/>
      <c r="D113" s="95"/>
      <c r="E113" s="98"/>
      <c r="F113" s="95"/>
      <c r="G113" s="95"/>
    </row>
    <row r="114" spans="2:7" x14ac:dyDescent="0.25">
      <c r="B114" s="92"/>
      <c r="C114" s="95"/>
      <c r="D114" s="95"/>
      <c r="E114" s="98"/>
      <c r="F114" s="95"/>
      <c r="G114" s="95"/>
    </row>
    <row r="115" spans="2:7" x14ac:dyDescent="0.25">
      <c r="B115" s="92"/>
      <c r="C115" s="95"/>
      <c r="D115" s="95"/>
      <c r="E115" s="98"/>
      <c r="F115" s="95"/>
      <c r="G115" s="95"/>
    </row>
    <row r="116" spans="2:7" x14ac:dyDescent="0.25">
      <c r="B116" s="92"/>
      <c r="C116" s="95"/>
      <c r="D116" s="95"/>
      <c r="E116" s="98"/>
      <c r="F116" s="95"/>
      <c r="G116" s="95"/>
    </row>
    <row r="117" spans="2:7" ht="15.75" thickBot="1" x14ac:dyDescent="0.3">
      <c r="B117" s="92"/>
      <c r="C117" s="95"/>
      <c r="D117" s="95"/>
      <c r="E117" s="98"/>
      <c r="F117" s="95"/>
      <c r="G117" s="95"/>
    </row>
    <row r="118" spans="2:7" ht="15.75" thickBot="1" x14ac:dyDescent="0.3">
      <c r="B118" s="7"/>
      <c r="C118" s="46"/>
      <c r="D118" s="46"/>
      <c r="E118" s="47"/>
      <c r="F118" s="46"/>
      <c r="G118" s="46"/>
    </row>
    <row r="119" spans="2:7" ht="15" customHeight="1" x14ac:dyDescent="0.25">
      <c r="B119" s="91" t="s">
        <v>47</v>
      </c>
      <c r="C119" s="94" t="s">
        <v>19</v>
      </c>
      <c r="D119" s="94" t="s">
        <v>19</v>
      </c>
      <c r="E119" s="97" t="s">
        <v>19</v>
      </c>
      <c r="F119" s="94" t="s">
        <v>20</v>
      </c>
      <c r="G119" s="104">
        <f>(G126+G134)/2</f>
        <v>2</v>
      </c>
    </row>
    <row r="120" spans="2:7" ht="15" customHeight="1" x14ac:dyDescent="0.25">
      <c r="B120" s="92"/>
      <c r="C120" s="95"/>
      <c r="D120" s="95"/>
      <c r="E120" s="98"/>
      <c r="F120" s="95"/>
      <c r="G120" s="105"/>
    </row>
    <row r="121" spans="2:7" ht="15" customHeight="1" x14ac:dyDescent="0.25">
      <c r="B121" s="92"/>
      <c r="C121" s="95"/>
      <c r="D121" s="95"/>
      <c r="E121" s="98"/>
      <c r="F121" s="95"/>
      <c r="G121" s="105"/>
    </row>
    <row r="122" spans="2:7" ht="15" customHeight="1" x14ac:dyDescent="0.25">
      <c r="B122" s="92"/>
      <c r="C122" s="95"/>
      <c r="D122" s="95"/>
      <c r="E122" s="98"/>
      <c r="F122" s="95"/>
      <c r="G122" s="105"/>
    </row>
    <row r="123" spans="2:7" ht="15" customHeight="1" x14ac:dyDescent="0.25">
      <c r="B123" s="92"/>
      <c r="C123" s="95"/>
      <c r="D123" s="95"/>
      <c r="E123" s="98"/>
      <c r="F123" s="95"/>
      <c r="G123" s="105"/>
    </row>
    <row r="124" spans="2:7" ht="15.75" customHeight="1" thickBot="1" x14ac:dyDescent="0.3">
      <c r="B124" s="93"/>
      <c r="C124" s="96"/>
      <c r="D124" s="96"/>
      <c r="E124" s="99"/>
      <c r="F124" s="96"/>
      <c r="G124" s="106"/>
    </row>
    <row r="125" spans="2:7" ht="15.75" thickBot="1" x14ac:dyDescent="0.3">
      <c r="B125" s="3" t="s">
        <v>21</v>
      </c>
      <c r="C125" s="77"/>
      <c r="D125" s="77"/>
      <c r="E125" s="45"/>
      <c r="F125" s="77"/>
      <c r="G125" s="77"/>
    </row>
    <row r="126" spans="2:7" x14ac:dyDescent="0.25">
      <c r="B126" s="91" t="s">
        <v>48</v>
      </c>
      <c r="C126" s="94">
        <v>1</v>
      </c>
      <c r="D126" s="94">
        <v>1</v>
      </c>
      <c r="E126" s="97">
        <v>1</v>
      </c>
      <c r="F126" s="94" t="s">
        <v>26</v>
      </c>
      <c r="G126" s="94">
        <v>2</v>
      </c>
    </row>
    <row r="127" spans="2:7" x14ac:dyDescent="0.25">
      <c r="B127" s="92"/>
      <c r="C127" s="95"/>
      <c r="D127" s="95"/>
      <c r="E127" s="98"/>
      <c r="F127" s="95"/>
      <c r="G127" s="95"/>
    </row>
    <row r="128" spans="2:7" x14ac:dyDescent="0.25">
      <c r="B128" s="92"/>
      <c r="C128" s="95"/>
      <c r="D128" s="95"/>
      <c r="E128" s="98"/>
      <c r="F128" s="95"/>
      <c r="G128" s="95"/>
    </row>
    <row r="129" spans="2:7" x14ac:dyDescent="0.25">
      <c r="B129" s="92"/>
      <c r="C129" s="95"/>
      <c r="D129" s="95"/>
      <c r="E129" s="98"/>
      <c r="F129" s="95"/>
      <c r="G129" s="95"/>
    </row>
    <row r="130" spans="2:7" x14ac:dyDescent="0.25">
      <c r="B130" s="92"/>
      <c r="C130" s="95"/>
      <c r="D130" s="95"/>
      <c r="E130" s="98"/>
      <c r="F130" s="95"/>
      <c r="G130" s="95"/>
    </row>
    <row r="131" spans="2:7" x14ac:dyDescent="0.25">
      <c r="B131" s="92"/>
      <c r="C131" s="95"/>
      <c r="D131" s="95"/>
      <c r="E131" s="98"/>
      <c r="F131" s="95"/>
      <c r="G131" s="95"/>
    </row>
    <row r="132" spans="2:7" x14ac:dyDescent="0.25">
      <c r="B132" s="92"/>
      <c r="C132" s="95"/>
      <c r="D132" s="95"/>
      <c r="E132" s="98"/>
      <c r="F132" s="95"/>
      <c r="G132" s="95"/>
    </row>
    <row r="133" spans="2:7" ht="15.75" thickBot="1" x14ac:dyDescent="0.3">
      <c r="B133" s="93"/>
      <c r="C133" s="96"/>
      <c r="D133" s="96"/>
      <c r="E133" s="99"/>
      <c r="F133" s="96"/>
      <c r="G133" s="96"/>
    </row>
    <row r="134" spans="2:7" x14ac:dyDescent="0.25">
      <c r="B134" s="91" t="s">
        <v>49</v>
      </c>
      <c r="C134" s="94">
        <v>0</v>
      </c>
      <c r="D134" s="94">
        <v>0</v>
      </c>
      <c r="E134" s="97">
        <v>1</v>
      </c>
      <c r="F134" s="94" t="s">
        <v>26</v>
      </c>
      <c r="G134" s="94">
        <v>2</v>
      </c>
    </row>
    <row r="135" spans="2:7" x14ac:dyDescent="0.25">
      <c r="B135" s="92"/>
      <c r="C135" s="95"/>
      <c r="D135" s="95"/>
      <c r="E135" s="98"/>
      <c r="F135" s="95"/>
      <c r="G135" s="95"/>
    </row>
    <row r="136" spans="2:7" x14ac:dyDescent="0.25">
      <c r="B136" s="92"/>
      <c r="C136" s="95"/>
      <c r="D136" s="95"/>
      <c r="E136" s="98"/>
      <c r="F136" s="95"/>
      <c r="G136" s="95"/>
    </row>
    <row r="137" spans="2:7" x14ac:dyDescent="0.25">
      <c r="B137" s="92"/>
      <c r="C137" s="95"/>
      <c r="D137" s="95"/>
      <c r="E137" s="98"/>
      <c r="F137" s="95"/>
      <c r="G137" s="95"/>
    </row>
    <row r="138" spans="2:7" x14ac:dyDescent="0.25">
      <c r="B138" s="92"/>
      <c r="C138" s="95"/>
      <c r="D138" s="95"/>
      <c r="E138" s="98"/>
      <c r="F138" s="95"/>
      <c r="G138" s="95"/>
    </row>
    <row r="139" spans="2:7" x14ac:dyDescent="0.25">
      <c r="B139" s="92"/>
      <c r="C139" s="95"/>
      <c r="D139" s="95"/>
      <c r="E139" s="98"/>
      <c r="F139" s="95"/>
      <c r="G139" s="95"/>
    </row>
    <row r="140" spans="2:7" x14ac:dyDescent="0.25">
      <c r="B140" s="92"/>
      <c r="C140" s="95"/>
      <c r="D140" s="95"/>
      <c r="E140" s="98"/>
      <c r="F140" s="95"/>
      <c r="G140" s="95"/>
    </row>
    <row r="141" spans="2:7" x14ac:dyDescent="0.25">
      <c r="B141" s="92"/>
      <c r="C141" s="95"/>
      <c r="D141" s="95"/>
      <c r="E141" s="98"/>
      <c r="F141" s="95"/>
      <c r="G141" s="95"/>
    </row>
    <row r="142" spans="2:7" x14ac:dyDescent="0.25">
      <c r="B142" s="92"/>
      <c r="C142" s="95"/>
      <c r="D142" s="95"/>
      <c r="E142" s="98"/>
      <c r="F142" s="95"/>
      <c r="G142" s="95"/>
    </row>
    <row r="143" spans="2:7" x14ac:dyDescent="0.25">
      <c r="B143" s="92"/>
      <c r="C143" s="95"/>
      <c r="D143" s="95"/>
      <c r="E143" s="98"/>
      <c r="F143" s="95"/>
      <c r="G143" s="95"/>
    </row>
    <row r="144" spans="2:7" ht="15.75" thickBot="1" x14ac:dyDescent="0.3">
      <c r="B144" s="93"/>
      <c r="C144" s="96"/>
      <c r="D144" s="96"/>
      <c r="E144" s="99"/>
      <c r="F144" s="96"/>
      <c r="G144" s="96"/>
    </row>
    <row r="145" spans="2:7" ht="15.75" thickBot="1" x14ac:dyDescent="0.3">
      <c r="B145" s="3"/>
      <c r="C145" s="2"/>
      <c r="D145" s="2"/>
      <c r="E145" s="25"/>
      <c r="F145" s="2"/>
      <c r="G145" s="2"/>
    </row>
    <row r="146" spans="2:7" ht="27" customHeight="1" thickBot="1" x14ac:dyDescent="0.3">
      <c r="B146" s="7" t="s">
        <v>50</v>
      </c>
      <c r="C146" s="21" t="s">
        <v>19</v>
      </c>
      <c r="D146" s="21" t="s">
        <v>19</v>
      </c>
      <c r="E146" s="27" t="s">
        <v>19</v>
      </c>
      <c r="F146" s="21" t="s">
        <v>20</v>
      </c>
      <c r="G146" s="26">
        <f>(G12+G58+G86+G95+G103+G119)/6</f>
        <v>1.7777777777777777</v>
      </c>
    </row>
    <row r="149" spans="2:7" x14ac:dyDescent="0.25">
      <c r="B149" s="36" t="str">
        <f>'1.3'!A17</f>
        <v xml:space="preserve">Генеральный директор </v>
      </c>
      <c r="C149" s="37"/>
      <c r="D149" s="36" t="str">
        <f>'1.3'!C17</f>
        <v>С.В. Левченков</v>
      </c>
    </row>
    <row r="150" spans="2:7" x14ac:dyDescent="0.25">
      <c r="B150" s="1"/>
    </row>
  </sheetData>
  <mergeCells count="115">
    <mergeCell ref="G47:G50"/>
    <mergeCell ref="E51:E56"/>
    <mergeCell ref="G58:G63"/>
    <mergeCell ref="E65:E69"/>
    <mergeCell ref="G65:G69"/>
    <mergeCell ref="E70:E77"/>
    <mergeCell ref="G70:G77"/>
    <mergeCell ref="F51:F56"/>
    <mergeCell ref="G51:G56"/>
    <mergeCell ref="E47:E50"/>
    <mergeCell ref="E58:E63"/>
    <mergeCell ref="F58:F63"/>
    <mergeCell ref="F65:F69"/>
    <mergeCell ref="F70:F77"/>
    <mergeCell ref="B134:B144"/>
    <mergeCell ref="F134:F144"/>
    <mergeCell ref="C119:C124"/>
    <mergeCell ref="D119:D124"/>
    <mergeCell ref="E119:E124"/>
    <mergeCell ref="F119:F124"/>
    <mergeCell ref="B126:B133"/>
    <mergeCell ref="F126:F133"/>
    <mergeCell ref="C126:C133"/>
    <mergeCell ref="D126:D133"/>
    <mergeCell ref="C134:C144"/>
    <mergeCell ref="D134:D144"/>
    <mergeCell ref="B119:B124"/>
    <mergeCell ref="E134:E144"/>
    <mergeCell ref="G134:G144"/>
    <mergeCell ref="G78:G84"/>
    <mergeCell ref="E86:E93"/>
    <mergeCell ref="G86:G93"/>
    <mergeCell ref="E95:E101"/>
    <mergeCell ref="G95:G101"/>
    <mergeCell ref="E103:E108"/>
    <mergeCell ref="G103:G108"/>
    <mergeCell ref="F86:F93"/>
    <mergeCell ref="F95:F101"/>
    <mergeCell ref="F78:F84"/>
    <mergeCell ref="E78:E84"/>
    <mergeCell ref="G109:G117"/>
    <mergeCell ref="G119:G124"/>
    <mergeCell ref="E126:E133"/>
    <mergeCell ref="G126:G133"/>
    <mergeCell ref="G12:G17"/>
    <mergeCell ref="E19:E25"/>
    <mergeCell ref="G19:G25"/>
    <mergeCell ref="E26:E34"/>
    <mergeCell ref="G26:G34"/>
    <mergeCell ref="E36:E39"/>
    <mergeCell ref="E40:E46"/>
    <mergeCell ref="B6:B10"/>
    <mergeCell ref="C8:C10"/>
    <mergeCell ref="D8:D10"/>
    <mergeCell ref="G6:G10"/>
    <mergeCell ref="B12:B17"/>
    <mergeCell ref="C12:C17"/>
    <mergeCell ref="D12:D17"/>
    <mergeCell ref="G36:G39"/>
    <mergeCell ref="G40:G46"/>
    <mergeCell ref="B26:B34"/>
    <mergeCell ref="C26:C34"/>
    <mergeCell ref="D26:D34"/>
    <mergeCell ref="B36:B39"/>
    <mergeCell ref="C36:C39"/>
    <mergeCell ref="D36:D39"/>
    <mergeCell ref="E6:E10"/>
    <mergeCell ref="F12:F17"/>
    <mergeCell ref="B103:B108"/>
    <mergeCell ref="C103:C108"/>
    <mergeCell ref="D103:D108"/>
    <mergeCell ref="F103:F108"/>
    <mergeCell ref="C109:C117"/>
    <mergeCell ref="D109:D117"/>
    <mergeCell ref="E109:E117"/>
    <mergeCell ref="F109:F117"/>
    <mergeCell ref="B109:B117"/>
    <mergeCell ref="B86:B93"/>
    <mergeCell ref="C86:C93"/>
    <mergeCell ref="D86:D93"/>
    <mergeCell ref="B95:B101"/>
    <mergeCell ref="C95:C101"/>
    <mergeCell ref="D95:D101"/>
    <mergeCell ref="B70:B77"/>
    <mergeCell ref="C70:C77"/>
    <mergeCell ref="D70:D77"/>
    <mergeCell ref="B78:B84"/>
    <mergeCell ref="C78:C84"/>
    <mergeCell ref="D78:D84"/>
    <mergeCell ref="B65:B69"/>
    <mergeCell ref="C65:C69"/>
    <mergeCell ref="D65:D69"/>
    <mergeCell ref="B58:B63"/>
    <mergeCell ref="C58:C63"/>
    <mergeCell ref="B40:B46"/>
    <mergeCell ref="C40:C46"/>
    <mergeCell ref="D40:D46"/>
    <mergeCell ref="B47:B50"/>
    <mergeCell ref="C47:C50"/>
    <mergeCell ref="D47:D50"/>
    <mergeCell ref="D58:D63"/>
    <mergeCell ref="B19:B25"/>
    <mergeCell ref="C19:C25"/>
    <mergeCell ref="D19:D25"/>
    <mergeCell ref="F19:F25"/>
    <mergeCell ref="E12:E17"/>
    <mergeCell ref="C6:D7"/>
    <mergeCell ref="F6:F10"/>
    <mergeCell ref="B51:B56"/>
    <mergeCell ref="C51:C56"/>
    <mergeCell ref="D51:D56"/>
    <mergeCell ref="F26:F34"/>
    <mergeCell ref="F36:F39"/>
    <mergeCell ref="F40:F46"/>
    <mergeCell ref="F47:F50"/>
  </mergeCells>
  <pageMargins left="0.70866141732283472" right="0.70866141732283472" top="0.74803149606299213" bottom="0.74803149606299213" header="0.31496062992125984" footer="0.31496062992125984"/>
  <pageSetup paperSize="9" scale="7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B2:G169"/>
  <sheetViews>
    <sheetView workbookViewId="0">
      <selection activeCell="C4" sqref="C4"/>
    </sheetView>
  </sheetViews>
  <sheetFormatPr defaultRowHeight="15" x14ac:dyDescent="0.25"/>
  <cols>
    <col min="2" max="2" width="35.140625" customWidth="1"/>
    <col min="3" max="3" width="15.5703125" customWidth="1"/>
    <col min="4" max="4" width="14.28515625" customWidth="1"/>
    <col min="5" max="5" width="17.42578125" customWidth="1"/>
    <col min="6" max="6" width="14" customWidth="1"/>
    <col min="7" max="7" width="15.42578125" customWidth="1"/>
  </cols>
  <sheetData>
    <row r="2" spans="2:7" x14ac:dyDescent="0.25">
      <c r="B2" s="38" t="s">
        <v>171</v>
      </c>
    </row>
    <row r="3" spans="2:7" x14ac:dyDescent="0.25">
      <c r="B3" s="1"/>
    </row>
    <row r="4" spans="2:7" ht="15" customHeight="1" x14ac:dyDescent="0.25">
      <c r="B4" s="42" t="str">
        <f>'2.1 Инф'!B4:G4</f>
        <v>ООО "Промэнергосеть"</v>
      </c>
      <c r="C4" s="44" t="s">
        <v>192</v>
      </c>
      <c r="D4" s="42"/>
      <c r="E4" s="42"/>
      <c r="F4" s="42"/>
      <c r="G4" s="42"/>
    </row>
    <row r="5" spans="2:7" ht="15.75" thickBot="1" x14ac:dyDescent="0.3">
      <c r="B5" s="1"/>
    </row>
    <row r="6" spans="2:7" x14ac:dyDescent="0.25">
      <c r="B6" s="94" t="s">
        <v>51</v>
      </c>
      <c r="C6" s="100" t="s">
        <v>17</v>
      </c>
      <c r="D6" s="101"/>
      <c r="E6" s="94" t="s">
        <v>52</v>
      </c>
      <c r="F6" s="94" t="s">
        <v>18</v>
      </c>
      <c r="G6" s="94" t="s">
        <v>53</v>
      </c>
    </row>
    <row r="7" spans="2:7" ht="15.75" thickBot="1" x14ac:dyDescent="0.3">
      <c r="B7" s="95"/>
      <c r="C7" s="102"/>
      <c r="D7" s="103"/>
      <c r="E7" s="95"/>
      <c r="F7" s="95"/>
      <c r="G7" s="95"/>
    </row>
    <row r="8" spans="2:7" x14ac:dyDescent="0.25">
      <c r="B8" s="95"/>
      <c r="C8" s="94" t="s">
        <v>28</v>
      </c>
      <c r="D8" s="94" t="s">
        <v>29</v>
      </c>
      <c r="E8" s="95"/>
      <c r="F8" s="95"/>
      <c r="G8" s="95"/>
    </row>
    <row r="9" spans="2:7" x14ac:dyDescent="0.25">
      <c r="B9" s="95"/>
      <c r="C9" s="95"/>
      <c r="D9" s="95"/>
      <c r="E9" s="95"/>
      <c r="F9" s="95"/>
      <c r="G9" s="95"/>
    </row>
    <row r="10" spans="2:7" ht="15.75" thickBot="1" x14ac:dyDescent="0.3">
      <c r="B10" s="96"/>
      <c r="C10" s="96"/>
      <c r="D10" s="96"/>
      <c r="E10" s="96"/>
      <c r="F10" s="96"/>
      <c r="G10" s="96"/>
    </row>
    <row r="11" spans="2:7" ht="15.75" thickBot="1" x14ac:dyDescent="0.3">
      <c r="B11" s="34">
        <v>1</v>
      </c>
      <c r="C11" s="35">
        <v>2</v>
      </c>
      <c r="D11" s="35">
        <v>3</v>
      </c>
      <c r="E11" s="35">
        <v>4</v>
      </c>
      <c r="F11" s="35">
        <v>5</v>
      </c>
      <c r="G11" s="35">
        <v>6</v>
      </c>
    </row>
    <row r="12" spans="2:7" ht="15" customHeight="1" x14ac:dyDescent="0.25">
      <c r="B12" s="91" t="s">
        <v>54</v>
      </c>
      <c r="C12" s="94" t="s">
        <v>19</v>
      </c>
      <c r="D12" s="94" t="s">
        <v>19</v>
      </c>
      <c r="E12" s="97" t="s">
        <v>24</v>
      </c>
      <c r="F12" s="94" t="s">
        <v>20</v>
      </c>
      <c r="G12" s="104">
        <f>(G23+G28)/2</f>
        <v>2</v>
      </c>
    </row>
    <row r="13" spans="2:7" ht="15" customHeight="1" x14ac:dyDescent="0.25">
      <c r="B13" s="92"/>
      <c r="C13" s="95"/>
      <c r="D13" s="95"/>
      <c r="E13" s="98"/>
      <c r="F13" s="95"/>
      <c r="G13" s="105"/>
    </row>
    <row r="14" spans="2:7" ht="15" customHeight="1" x14ac:dyDescent="0.25">
      <c r="B14" s="92"/>
      <c r="C14" s="95"/>
      <c r="D14" s="95"/>
      <c r="E14" s="98"/>
      <c r="F14" s="95"/>
      <c r="G14" s="105"/>
    </row>
    <row r="15" spans="2:7" ht="15" customHeight="1" x14ac:dyDescent="0.25">
      <c r="B15" s="92"/>
      <c r="C15" s="95"/>
      <c r="D15" s="95"/>
      <c r="E15" s="98"/>
      <c r="F15" s="95"/>
      <c r="G15" s="105"/>
    </row>
    <row r="16" spans="2:7" ht="15" customHeight="1" x14ac:dyDescent="0.25">
      <c r="B16" s="92"/>
      <c r="C16" s="95"/>
      <c r="D16" s="95"/>
      <c r="E16" s="98"/>
      <c r="F16" s="95"/>
      <c r="G16" s="105"/>
    </row>
    <row r="17" spans="2:7" ht="15" customHeight="1" x14ac:dyDescent="0.25">
      <c r="B17" s="92"/>
      <c r="C17" s="95"/>
      <c r="D17" s="95"/>
      <c r="E17" s="98"/>
      <c r="F17" s="95"/>
      <c r="G17" s="105"/>
    </row>
    <row r="18" spans="2:7" ht="15" customHeight="1" x14ac:dyDescent="0.25">
      <c r="B18" s="92"/>
      <c r="C18" s="95"/>
      <c r="D18" s="95"/>
      <c r="E18" s="98"/>
      <c r="F18" s="95"/>
      <c r="G18" s="105"/>
    </row>
    <row r="19" spans="2:7" ht="15" customHeight="1" x14ac:dyDescent="0.25">
      <c r="B19" s="92"/>
      <c r="C19" s="95"/>
      <c r="D19" s="95"/>
      <c r="E19" s="98"/>
      <c r="F19" s="95"/>
      <c r="G19" s="105"/>
    </row>
    <row r="20" spans="2:7" ht="15" customHeight="1" x14ac:dyDescent="0.25">
      <c r="B20" s="92"/>
      <c r="C20" s="95"/>
      <c r="D20" s="95"/>
      <c r="E20" s="98"/>
      <c r="F20" s="95"/>
      <c r="G20" s="105"/>
    </row>
    <row r="21" spans="2:7" ht="15.75" customHeight="1" thickBot="1" x14ac:dyDescent="0.3">
      <c r="B21" s="92"/>
      <c r="C21" s="95"/>
      <c r="D21" s="95"/>
      <c r="E21" s="98"/>
      <c r="F21" s="95"/>
      <c r="G21" s="106"/>
    </row>
    <row r="22" spans="2:7" ht="15.75" thickBot="1" x14ac:dyDescent="0.3">
      <c r="B22" s="7" t="s">
        <v>21</v>
      </c>
      <c r="C22" s="46"/>
      <c r="D22" s="46"/>
      <c r="E22" s="47"/>
      <c r="F22" s="46"/>
      <c r="G22" s="46"/>
    </row>
    <row r="23" spans="2:7" x14ac:dyDescent="0.25">
      <c r="B23" s="91" t="s">
        <v>55</v>
      </c>
      <c r="C23" s="94">
        <v>30</v>
      </c>
      <c r="D23" s="94">
        <v>30</v>
      </c>
      <c r="E23" s="97">
        <f>D23/C23</f>
        <v>1</v>
      </c>
      <c r="F23" s="94" t="s">
        <v>26</v>
      </c>
      <c r="G23" s="94">
        <v>2</v>
      </c>
    </row>
    <row r="24" spans="2:7" x14ac:dyDescent="0.25">
      <c r="B24" s="92"/>
      <c r="C24" s="95"/>
      <c r="D24" s="95"/>
      <c r="E24" s="98"/>
      <c r="F24" s="95"/>
      <c r="G24" s="95"/>
    </row>
    <row r="25" spans="2:7" x14ac:dyDescent="0.25">
      <c r="B25" s="92"/>
      <c r="C25" s="95"/>
      <c r="D25" s="95"/>
      <c r="E25" s="98"/>
      <c r="F25" s="95"/>
      <c r="G25" s="95"/>
    </row>
    <row r="26" spans="2:7" x14ac:dyDescent="0.25">
      <c r="B26" s="92"/>
      <c r="C26" s="95"/>
      <c r="D26" s="95"/>
      <c r="E26" s="98"/>
      <c r="F26" s="95"/>
      <c r="G26" s="95"/>
    </row>
    <row r="27" spans="2:7" ht="15.75" thickBot="1" x14ac:dyDescent="0.3">
      <c r="B27" s="93"/>
      <c r="C27" s="96"/>
      <c r="D27" s="96"/>
      <c r="E27" s="99"/>
      <c r="F27" s="96"/>
      <c r="G27" s="96"/>
    </row>
    <row r="28" spans="2:7" x14ac:dyDescent="0.25">
      <c r="B28" s="91" t="s">
        <v>56</v>
      </c>
      <c r="C28" s="95">
        <v>180</v>
      </c>
      <c r="D28" s="95">
        <v>180</v>
      </c>
      <c r="E28" s="98">
        <f>C28/D28</f>
        <v>1</v>
      </c>
      <c r="F28" s="94" t="s">
        <v>26</v>
      </c>
      <c r="G28" s="94">
        <v>2</v>
      </c>
    </row>
    <row r="29" spans="2:7" x14ac:dyDescent="0.25">
      <c r="B29" s="92"/>
      <c r="C29" s="95"/>
      <c r="D29" s="95"/>
      <c r="E29" s="98"/>
      <c r="F29" s="95"/>
      <c r="G29" s="95"/>
    </row>
    <row r="30" spans="2:7" x14ac:dyDescent="0.25">
      <c r="B30" s="92"/>
      <c r="C30" s="95"/>
      <c r="D30" s="95"/>
      <c r="E30" s="98"/>
      <c r="F30" s="95"/>
      <c r="G30" s="95"/>
    </row>
    <row r="31" spans="2:7" x14ac:dyDescent="0.25">
      <c r="B31" s="92"/>
      <c r="C31" s="95"/>
      <c r="D31" s="95"/>
      <c r="E31" s="98"/>
      <c r="F31" s="95"/>
      <c r="G31" s="95"/>
    </row>
    <row r="32" spans="2:7" x14ac:dyDescent="0.25">
      <c r="B32" s="92"/>
      <c r="C32" s="95"/>
      <c r="D32" s="95"/>
      <c r="E32" s="98"/>
      <c r="F32" s="95"/>
      <c r="G32" s="95"/>
    </row>
    <row r="33" spans="2:7" x14ac:dyDescent="0.25">
      <c r="B33" s="92"/>
      <c r="C33" s="95"/>
      <c r="D33" s="95"/>
      <c r="E33" s="98"/>
      <c r="F33" s="95"/>
      <c r="G33" s="95"/>
    </row>
    <row r="34" spans="2:7" x14ac:dyDescent="0.25">
      <c r="B34" s="92"/>
      <c r="C34" s="95"/>
      <c r="D34" s="95"/>
      <c r="E34" s="98"/>
      <c r="F34" s="95"/>
      <c r="G34" s="95"/>
    </row>
    <row r="35" spans="2:7" ht="15.75" thickBot="1" x14ac:dyDescent="0.3">
      <c r="B35" s="93"/>
      <c r="C35" s="96"/>
      <c r="D35" s="96"/>
      <c r="E35" s="99"/>
      <c r="F35" s="96"/>
      <c r="G35" s="96"/>
    </row>
    <row r="36" spans="2:7" ht="15.75" thickBot="1" x14ac:dyDescent="0.3">
      <c r="B36" s="33"/>
      <c r="C36" s="48"/>
      <c r="D36" s="48"/>
      <c r="E36" s="45"/>
      <c r="F36" s="69"/>
      <c r="G36" s="69"/>
    </row>
    <row r="37" spans="2:7" ht="15" customHeight="1" x14ac:dyDescent="0.25">
      <c r="B37" s="91" t="s">
        <v>57</v>
      </c>
      <c r="C37" s="94" t="s">
        <v>19</v>
      </c>
      <c r="D37" s="94" t="s">
        <v>19</v>
      </c>
      <c r="E37" s="97" t="s">
        <v>24</v>
      </c>
      <c r="F37" s="94" t="s">
        <v>20</v>
      </c>
      <c r="G37" s="116">
        <f>(G42+G50+G64)/3</f>
        <v>0.5</v>
      </c>
    </row>
    <row r="38" spans="2:7" ht="15" customHeight="1" x14ac:dyDescent="0.25">
      <c r="B38" s="92"/>
      <c r="C38" s="95"/>
      <c r="D38" s="95"/>
      <c r="E38" s="98"/>
      <c r="F38" s="95"/>
      <c r="G38" s="117"/>
    </row>
    <row r="39" spans="2:7" ht="15" customHeight="1" x14ac:dyDescent="0.25">
      <c r="B39" s="92"/>
      <c r="C39" s="95"/>
      <c r="D39" s="95"/>
      <c r="E39" s="98"/>
      <c r="F39" s="95"/>
      <c r="G39" s="117"/>
    </row>
    <row r="40" spans="2:7" ht="15.75" customHeight="1" thickBot="1" x14ac:dyDescent="0.3">
      <c r="B40" s="93"/>
      <c r="C40" s="96"/>
      <c r="D40" s="96"/>
      <c r="E40" s="99"/>
      <c r="F40" s="96"/>
      <c r="G40" s="118"/>
    </row>
    <row r="41" spans="2:7" ht="15.75" thickBot="1" x14ac:dyDescent="0.3">
      <c r="B41" s="33" t="s">
        <v>21</v>
      </c>
      <c r="C41" s="48"/>
      <c r="D41" s="48"/>
      <c r="E41" s="45"/>
      <c r="F41" s="69"/>
      <c r="G41" s="70"/>
    </row>
    <row r="42" spans="2:7" x14ac:dyDescent="0.25">
      <c r="B42" s="91" t="s">
        <v>58</v>
      </c>
      <c r="C42" s="94">
        <v>14</v>
      </c>
      <c r="D42" s="94">
        <v>14</v>
      </c>
      <c r="E42" s="110">
        <f>C42/D42</f>
        <v>1</v>
      </c>
      <c r="F42" s="113" t="s">
        <v>26</v>
      </c>
      <c r="G42" s="113">
        <v>0.5</v>
      </c>
    </row>
    <row r="43" spans="2:7" x14ac:dyDescent="0.25">
      <c r="B43" s="92"/>
      <c r="C43" s="95"/>
      <c r="D43" s="95"/>
      <c r="E43" s="111"/>
      <c r="F43" s="114"/>
      <c r="G43" s="114"/>
    </row>
    <row r="44" spans="2:7" x14ac:dyDescent="0.25">
      <c r="B44" s="92"/>
      <c r="C44" s="95"/>
      <c r="D44" s="95"/>
      <c r="E44" s="111"/>
      <c r="F44" s="114"/>
      <c r="G44" s="114"/>
    </row>
    <row r="45" spans="2:7" x14ac:dyDescent="0.25">
      <c r="B45" s="92"/>
      <c r="C45" s="95"/>
      <c r="D45" s="95"/>
      <c r="E45" s="111"/>
      <c r="F45" s="114"/>
      <c r="G45" s="114"/>
    </row>
    <row r="46" spans="2:7" x14ac:dyDescent="0.25">
      <c r="B46" s="92"/>
      <c r="C46" s="95"/>
      <c r="D46" s="95"/>
      <c r="E46" s="111"/>
      <c r="F46" s="114"/>
      <c r="G46" s="114"/>
    </row>
    <row r="47" spans="2:7" x14ac:dyDescent="0.25">
      <c r="B47" s="92"/>
      <c r="C47" s="95"/>
      <c r="D47" s="95"/>
      <c r="E47" s="111"/>
      <c r="F47" s="114"/>
      <c r="G47" s="114"/>
    </row>
    <row r="48" spans="2:7" x14ac:dyDescent="0.25">
      <c r="B48" s="92"/>
      <c r="C48" s="95"/>
      <c r="D48" s="95"/>
      <c r="E48" s="111"/>
      <c r="F48" s="114"/>
      <c r="G48" s="114"/>
    </row>
    <row r="49" spans="2:7" ht="15.75" thickBot="1" x14ac:dyDescent="0.3">
      <c r="B49" s="93"/>
      <c r="C49" s="96"/>
      <c r="D49" s="96"/>
      <c r="E49" s="112"/>
      <c r="F49" s="115"/>
      <c r="G49" s="115"/>
    </row>
    <row r="50" spans="2:7" x14ac:dyDescent="0.25">
      <c r="B50" s="91" t="s">
        <v>59</v>
      </c>
      <c r="C50" s="94">
        <f>(C62+C56)/2</f>
        <v>22</v>
      </c>
      <c r="D50" s="94">
        <f>(D62+D56)/2</f>
        <v>22</v>
      </c>
      <c r="E50" s="97">
        <v>1</v>
      </c>
      <c r="F50" s="94" t="s">
        <v>26</v>
      </c>
      <c r="G50" s="94">
        <v>0.5</v>
      </c>
    </row>
    <row r="51" spans="2:7" x14ac:dyDescent="0.25">
      <c r="B51" s="92"/>
      <c r="C51" s="95"/>
      <c r="D51" s="95"/>
      <c r="E51" s="98"/>
      <c r="F51" s="95"/>
      <c r="G51" s="95"/>
    </row>
    <row r="52" spans="2:7" x14ac:dyDescent="0.25">
      <c r="B52" s="92"/>
      <c r="C52" s="95"/>
      <c r="D52" s="95"/>
      <c r="E52" s="98"/>
      <c r="F52" s="95"/>
      <c r="G52" s="95"/>
    </row>
    <row r="53" spans="2:7" x14ac:dyDescent="0.25">
      <c r="B53" s="92"/>
      <c r="C53" s="95"/>
      <c r="D53" s="95"/>
      <c r="E53" s="98"/>
      <c r="F53" s="95"/>
      <c r="G53" s="95"/>
    </row>
    <row r="54" spans="2:7" x14ac:dyDescent="0.25">
      <c r="B54" s="92"/>
      <c r="C54" s="95"/>
      <c r="D54" s="95"/>
      <c r="E54" s="98"/>
      <c r="F54" s="95"/>
      <c r="G54" s="95"/>
    </row>
    <row r="55" spans="2:7" ht="15.75" thickBot="1" x14ac:dyDescent="0.3">
      <c r="B55" s="93"/>
      <c r="C55" s="96"/>
      <c r="D55" s="96"/>
      <c r="E55" s="99"/>
      <c r="F55" s="96"/>
      <c r="G55" s="96"/>
    </row>
    <row r="56" spans="2:7" x14ac:dyDescent="0.25">
      <c r="B56" s="91" t="s">
        <v>60</v>
      </c>
      <c r="C56" s="94">
        <v>14</v>
      </c>
      <c r="D56" s="94">
        <v>14</v>
      </c>
      <c r="E56" s="97">
        <v>1</v>
      </c>
      <c r="F56" s="94" t="s">
        <v>26</v>
      </c>
      <c r="G56" s="94">
        <v>0.5</v>
      </c>
    </row>
    <row r="57" spans="2:7" x14ac:dyDescent="0.25">
      <c r="B57" s="92"/>
      <c r="C57" s="95"/>
      <c r="D57" s="95"/>
      <c r="E57" s="98"/>
      <c r="F57" s="95"/>
      <c r="G57" s="95"/>
    </row>
    <row r="58" spans="2:7" x14ac:dyDescent="0.25">
      <c r="B58" s="92"/>
      <c r="C58" s="95"/>
      <c r="D58" s="95"/>
      <c r="E58" s="98"/>
      <c r="F58" s="95"/>
      <c r="G58" s="95"/>
    </row>
    <row r="59" spans="2:7" x14ac:dyDescent="0.25">
      <c r="B59" s="92"/>
      <c r="C59" s="95"/>
      <c r="D59" s="95"/>
      <c r="E59" s="98"/>
      <c r="F59" s="95"/>
      <c r="G59" s="95"/>
    </row>
    <row r="60" spans="2:7" x14ac:dyDescent="0.25">
      <c r="B60" s="92"/>
      <c r="C60" s="95"/>
      <c r="D60" s="95"/>
      <c r="E60" s="98"/>
      <c r="F60" s="95"/>
      <c r="G60" s="95"/>
    </row>
    <row r="61" spans="2:7" ht="15.75" thickBot="1" x14ac:dyDescent="0.3">
      <c r="B61" s="93"/>
      <c r="C61" s="96"/>
      <c r="D61" s="96"/>
      <c r="E61" s="99"/>
      <c r="F61" s="96"/>
      <c r="G61" s="96"/>
    </row>
    <row r="62" spans="2:7" x14ac:dyDescent="0.25">
      <c r="B62" s="91" t="s">
        <v>61</v>
      </c>
      <c r="C62" s="94">
        <v>30</v>
      </c>
      <c r="D62" s="94">
        <v>30</v>
      </c>
      <c r="E62" s="97">
        <v>1</v>
      </c>
      <c r="F62" s="94" t="s">
        <v>26</v>
      </c>
      <c r="G62" s="94">
        <v>0.5</v>
      </c>
    </row>
    <row r="63" spans="2:7" ht="15.75" thickBot="1" x14ac:dyDescent="0.3">
      <c r="B63" s="93"/>
      <c r="C63" s="96"/>
      <c r="D63" s="96"/>
      <c r="E63" s="99"/>
      <c r="F63" s="96"/>
      <c r="G63" s="96"/>
    </row>
    <row r="64" spans="2:7" x14ac:dyDescent="0.25">
      <c r="B64" s="91" t="s">
        <v>62</v>
      </c>
      <c r="C64" s="94">
        <v>0</v>
      </c>
      <c r="D64" s="94">
        <v>0</v>
      </c>
      <c r="E64" s="97">
        <v>1</v>
      </c>
      <c r="F64" s="94" t="s">
        <v>26</v>
      </c>
      <c r="G64" s="94">
        <v>0.5</v>
      </c>
    </row>
    <row r="65" spans="2:7" x14ac:dyDescent="0.25">
      <c r="B65" s="92"/>
      <c r="C65" s="95"/>
      <c r="D65" s="95"/>
      <c r="E65" s="98"/>
      <c r="F65" s="95"/>
      <c r="G65" s="95"/>
    </row>
    <row r="66" spans="2:7" x14ac:dyDescent="0.25">
      <c r="B66" s="92"/>
      <c r="C66" s="95"/>
      <c r="D66" s="95"/>
      <c r="E66" s="98"/>
      <c r="F66" s="95"/>
      <c r="G66" s="95"/>
    </row>
    <row r="67" spans="2:7" x14ac:dyDescent="0.25">
      <c r="B67" s="92"/>
      <c r="C67" s="95"/>
      <c r="D67" s="95"/>
      <c r="E67" s="98"/>
      <c r="F67" s="95"/>
      <c r="G67" s="95"/>
    </row>
    <row r="68" spans="2:7" x14ac:dyDescent="0.25">
      <c r="B68" s="92"/>
      <c r="C68" s="95"/>
      <c r="D68" s="95"/>
      <c r="E68" s="98"/>
      <c r="F68" s="95"/>
      <c r="G68" s="95"/>
    </row>
    <row r="69" spans="2:7" x14ac:dyDescent="0.25">
      <c r="B69" s="92"/>
      <c r="C69" s="95"/>
      <c r="D69" s="95"/>
      <c r="E69" s="98"/>
      <c r="F69" s="95"/>
      <c r="G69" s="95"/>
    </row>
    <row r="70" spans="2:7" x14ac:dyDescent="0.25">
      <c r="B70" s="92"/>
      <c r="C70" s="95"/>
      <c r="D70" s="95"/>
      <c r="E70" s="98"/>
      <c r="F70" s="95"/>
      <c r="G70" s="95"/>
    </row>
    <row r="71" spans="2:7" x14ac:dyDescent="0.25">
      <c r="B71" s="92"/>
      <c r="C71" s="95"/>
      <c r="D71" s="95"/>
      <c r="E71" s="98"/>
      <c r="F71" s="95"/>
      <c r="G71" s="95"/>
    </row>
    <row r="72" spans="2:7" x14ac:dyDescent="0.25">
      <c r="B72" s="92"/>
      <c r="C72" s="95"/>
      <c r="D72" s="95"/>
      <c r="E72" s="98"/>
      <c r="F72" s="95"/>
      <c r="G72" s="95"/>
    </row>
    <row r="73" spans="2:7" ht="15.75" thickBot="1" x14ac:dyDescent="0.3">
      <c r="B73" s="92"/>
      <c r="C73" s="95"/>
      <c r="D73" s="95"/>
      <c r="E73" s="98"/>
      <c r="F73" s="95"/>
      <c r="G73" s="96"/>
    </row>
    <row r="74" spans="2:7" ht="15.75" thickBot="1" x14ac:dyDescent="0.3">
      <c r="B74" s="7"/>
      <c r="C74" s="46"/>
      <c r="D74" s="46"/>
      <c r="E74" s="47"/>
      <c r="F74" s="46"/>
      <c r="G74" s="46"/>
    </row>
    <row r="75" spans="2:7" ht="15" customHeight="1" x14ac:dyDescent="0.25">
      <c r="B75" s="91" t="s">
        <v>63</v>
      </c>
      <c r="C75" s="94" t="s">
        <v>162</v>
      </c>
      <c r="D75" s="94" t="s">
        <v>162</v>
      </c>
      <c r="E75" s="97" t="s">
        <v>162</v>
      </c>
      <c r="F75" s="94" t="s">
        <v>162</v>
      </c>
      <c r="G75" s="104">
        <f>G80</f>
        <v>0.2</v>
      </c>
    </row>
    <row r="76" spans="2:7" ht="15" customHeight="1" x14ac:dyDescent="0.25">
      <c r="B76" s="92"/>
      <c r="C76" s="95"/>
      <c r="D76" s="95"/>
      <c r="E76" s="98"/>
      <c r="F76" s="95"/>
      <c r="G76" s="105"/>
    </row>
    <row r="77" spans="2:7" ht="15" customHeight="1" x14ac:dyDescent="0.25">
      <c r="B77" s="92"/>
      <c r="C77" s="95"/>
      <c r="D77" s="95"/>
      <c r="E77" s="98"/>
      <c r="F77" s="95"/>
      <c r="G77" s="105"/>
    </row>
    <row r="78" spans="2:7" ht="15" customHeight="1" x14ac:dyDescent="0.25">
      <c r="B78" s="92"/>
      <c r="C78" s="95"/>
      <c r="D78" s="95"/>
      <c r="E78" s="98"/>
      <c r="F78" s="95"/>
      <c r="G78" s="105"/>
    </row>
    <row r="79" spans="2:7" ht="15.75" customHeight="1" thickBot="1" x14ac:dyDescent="0.3">
      <c r="B79" s="93"/>
      <c r="C79" s="96"/>
      <c r="D79" s="96"/>
      <c r="E79" s="99"/>
      <c r="F79" s="96"/>
      <c r="G79" s="106"/>
    </row>
    <row r="80" spans="2:7" x14ac:dyDescent="0.25">
      <c r="B80" s="91" t="s">
        <v>64</v>
      </c>
      <c r="C80" s="94">
        <v>0</v>
      </c>
      <c r="D80" s="94">
        <v>0</v>
      </c>
      <c r="E80" s="97">
        <v>1</v>
      </c>
      <c r="F80" s="94" t="s">
        <v>26</v>
      </c>
      <c r="G80" s="94">
        <v>0.2</v>
      </c>
    </row>
    <row r="81" spans="2:7" x14ac:dyDescent="0.25">
      <c r="B81" s="92"/>
      <c r="C81" s="95"/>
      <c r="D81" s="95"/>
      <c r="E81" s="98"/>
      <c r="F81" s="95"/>
      <c r="G81" s="95"/>
    </row>
    <row r="82" spans="2:7" x14ac:dyDescent="0.25">
      <c r="B82" s="92"/>
      <c r="C82" s="95"/>
      <c r="D82" s="95"/>
      <c r="E82" s="98"/>
      <c r="F82" s="95"/>
      <c r="G82" s="95"/>
    </row>
    <row r="83" spans="2:7" x14ac:dyDescent="0.25">
      <c r="B83" s="92"/>
      <c r="C83" s="95"/>
      <c r="D83" s="95"/>
      <c r="E83" s="98"/>
      <c r="F83" s="95"/>
      <c r="G83" s="95"/>
    </row>
    <row r="84" spans="2:7" x14ac:dyDescent="0.25">
      <c r="B84" s="92"/>
      <c r="C84" s="95"/>
      <c r="D84" s="95"/>
      <c r="E84" s="98"/>
      <c r="F84" s="95"/>
      <c r="G84" s="95"/>
    </row>
    <row r="85" spans="2:7" x14ac:dyDescent="0.25">
      <c r="B85" s="92"/>
      <c r="C85" s="95"/>
      <c r="D85" s="95"/>
      <c r="E85" s="98"/>
      <c r="F85" s="95"/>
      <c r="G85" s="95"/>
    </row>
    <row r="86" spans="2:7" x14ac:dyDescent="0.25">
      <c r="B86" s="92"/>
      <c r="C86" s="95"/>
      <c r="D86" s="95"/>
      <c r="E86" s="98"/>
      <c r="F86" s="95"/>
      <c r="G86" s="95"/>
    </row>
    <row r="87" spans="2:7" x14ac:dyDescent="0.25">
      <c r="B87" s="92"/>
      <c r="C87" s="95"/>
      <c r="D87" s="95"/>
      <c r="E87" s="98"/>
      <c r="F87" s="95"/>
      <c r="G87" s="95"/>
    </row>
    <row r="88" spans="2:7" x14ac:dyDescent="0.25">
      <c r="B88" s="92"/>
      <c r="C88" s="95"/>
      <c r="D88" s="95"/>
      <c r="E88" s="98"/>
      <c r="F88" s="95"/>
      <c r="G88" s="95"/>
    </row>
    <row r="89" spans="2:7" x14ac:dyDescent="0.25">
      <c r="B89" s="92"/>
      <c r="C89" s="95"/>
      <c r="D89" s="95"/>
      <c r="E89" s="98"/>
      <c r="F89" s="95"/>
      <c r="G89" s="95"/>
    </row>
    <row r="90" spans="2:7" x14ac:dyDescent="0.25">
      <c r="B90" s="92"/>
      <c r="C90" s="95"/>
      <c r="D90" s="95"/>
      <c r="E90" s="98"/>
      <c r="F90" s="95"/>
      <c r="G90" s="95"/>
    </row>
    <row r="91" spans="2:7" x14ac:dyDescent="0.25">
      <c r="B91" s="92"/>
      <c r="C91" s="95"/>
      <c r="D91" s="95"/>
      <c r="E91" s="98"/>
      <c r="F91" s="95"/>
      <c r="G91" s="95"/>
    </row>
    <row r="92" spans="2:7" x14ac:dyDescent="0.25">
      <c r="B92" s="92"/>
      <c r="C92" s="95"/>
      <c r="D92" s="95"/>
      <c r="E92" s="98"/>
      <c r="F92" s="95"/>
      <c r="G92" s="95"/>
    </row>
    <row r="93" spans="2:7" ht="15.75" thickBot="1" x14ac:dyDescent="0.3">
      <c r="B93" s="92"/>
      <c r="C93" s="95"/>
      <c r="D93" s="95"/>
      <c r="E93" s="98"/>
      <c r="F93" s="95"/>
      <c r="G93" s="95"/>
    </row>
    <row r="94" spans="2:7" ht="15.75" thickBot="1" x14ac:dyDescent="0.3">
      <c r="B94" s="7"/>
      <c r="C94" s="46"/>
      <c r="D94" s="46"/>
      <c r="E94" s="47"/>
      <c r="F94" s="46"/>
      <c r="G94" s="46"/>
    </row>
    <row r="95" spans="2:7" ht="15" customHeight="1" x14ac:dyDescent="0.25">
      <c r="B95" s="91" t="s">
        <v>65</v>
      </c>
      <c r="C95" s="94" t="s">
        <v>162</v>
      </c>
      <c r="D95" s="94" t="s">
        <v>162</v>
      </c>
      <c r="E95" s="97" t="s">
        <v>162</v>
      </c>
      <c r="F95" s="94" t="s">
        <v>162</v>
      </c>
      <c r="G95" s="104">
        <f>G101</f>
        <v>0.2</v>
      </c>
    </row>
    <row r="96" spans="2:7" ht="15" customHeight="1" x14ac:dyDescent="0.25">
      <c r="B96" s="92"/>
      <c r="C96" s="95"/>
      <c r="D96" s="95"/>
      <c r="E96" s="98"/>
      <c r="F96" s="95"/>
      <c r="G96" s="105"/>
    </row>
    <row r="97" spans="2:7" ht="15" customHeight="1" x14ac:dyDescent="0.25">
      <c r="B97" s="92"/>
      <c r="C97" s="95"/>
      <c r="D97" s="95"/>
      <c r="E97" s="98"/>
      <c r="F97" s="95"/>
      <c r="G97" s="105"/>
    </row>
    <row r="98" spans="2:7" ht="15" customHeight="1" x14ac:dyDescent="0.25">
      <c r="B98" s="92"/>
      <c r="C98" s="95"/>
      <c r="D98" s="95"/>
      <c r="E98" s="98"/>
      <c r="F98" s="95"/>
      <c r="G98" s="105"/>
    </row>
    <row r="99" spans="2:7" ht="15" customHeight="1" x14ac:dyDescent="0.25">
      <c r="B99" s="92"/>
      <c r="C99" s="95"/>
      <c r="D99" s="95"/>
      <c r="E99" s="98"/>
      <c r="F99" s="95"/>
      <c r="G99" s="105"/>
    </row>
    <row r="100" spans="2:7" ht="15.75" customHeight="1" thickBot="1" x14ac:dyDescent="0.3">
      <c r="B100" s="93"/>
      <c r="C100" s="96"/>
      <c r="D100" s="96"/>
      <c r="E100" s="99"/>
      <c r="F100" s="96"/>
      <c r="G100" s="106"/>
    </row>
    <row r="101" spans="2:7" x14ac:dyDescent="0.25">
      <c r="B101" s="91" t="s">
        <v>66</v>
      </c>
      <c r="C101" s="94">
        <v>0</v>
      </c>
      <c r="D101" s="94">
        <v>0</v>
      </c>
      <c r="E101" s="97">
        <v>1</v>
      </c>
      <c r="F101" s="94" t="s">
        <v>179</v>
      </c>
      <c r="G101" s="94">
        <v>0.2</v>
      </c>
    </row>
    <row r="102" spans="2:7" x14ac:dyDescent="0.25">
      <c r="B102" s="92"/>
      <c r="C102" s="95"/>
      <c r="D102" s="95"/>
      <c r="E102" s="98"/>
      <c r="F102" s="95"/>
      <c r="G102" s="95"/>
    </row>
    <row r="103" spans="2:7" x14ac:dyDescent="0.25">
      <c r="B103" s="92"/>
      <c r="C103" s="95"/>
      <c r="D103" s="95"/>
      <c r="E103" s="98"/>
      <c r="F103" s="95"/>
      <c r="G103" s="95"/>
    </row>
    <row r="104" spans="2:7" x14ac:dyDescent="0.25">
      <c r="B104" s="92"/>
      <c r="C104" s="95"/>
      <c r="D104" s="95"/>
      <c r="E104" s="98"/>
      <c r="F104" s="95"/>
      <c r="G104" s="95"/>
    </row>
    <row r="105" spans="2:7" x14ac:dyDescent="0.25">
      <c r="B105" s="92"/>
      <c r="C105" s="95"/>
      <c r="D105" s="95"/>
      <c r="E105" s="98"/>
      <c r="F105" s="95"/>
      <c r="G105" s="95"/>
    </row>
    <row r="106" spans="2:7" x14ac:dyDescent="0.25">
      <c r="B106" s="92"/>
      <c r="C106" s="95"/>
      <c r="D106" s="95"/>
      <c r="E106" s="98"/>
      <c r="F106" s="95"/>
      <c r="G106" s="95"/>
    </row>
    <row r="107" spans="2:7" x14ac:dyDescent="0.25">
      <c r="B107" s="92"/>
      <c r="C107" s="95"/>
      <c r="D107" s="95"/>
      <c r="E107" s="98"/>
      <c r="F107" s="95"/>
      <c r="G107" s="95"/>
    </row>
    <row r="108" spans="2:7" x14ac:dyDescent="0.25">
      <c r="B108" s="92"/>
      <c r="C108" s="95"/>
      <c r="D108" s="95"/>
      <c r="E108" s="98"/>
      <c r="F108" s="95"/>
      <c r="G108" s="95"/>
    </row>
    <row r="109" spans="2:7" x14ac:dyDescent="0.25">
      <c r="B109" s="92"/>
      <c r="C109" s="95"/>
      <c r="D109" s="95"/>
      <c r="E109" s="98"/>
      <c r="F109" s="95"/>
      <c r="G109" s="95"/>
    </row>
    <row r="110" spans="2:7" ht="15.75" thickBot="1" x14ac:dyDescent="0.3">
      <c r="B110" s="92"/>
      <c r="C110" s="95"/>
      <c r="D110" s="95"/>
      <c r="E110" s="98"/>
      <c r="F110" s="95"/>
      <c r="G110" s="95"/>
    </row>
    <row r="111" spans="2:7" ht="15.75" thickBot="1" x14ac:dyDescent="0.3">
      <c r="B111" s="7"/>
      <c r="C111" s="46"/>
      <c r="D111" s="46"/>
      <c r="E111" s="47"/>
      <c r="F111" s="46"/>
      <c r="G111" s="46"/>
    </row>
    <row r="112" spans="2:7" ht="15" customHeight="1" x14ac:dyDescent="0.25">
      <c r="B112" s="91" t="s">
        <v>67</v>
      </c>
      <c r="C112" s="94" t="s">
        <v>162</v>
      </c>
      <c r="D112" s="94" t="s">
        <v>162</v>
      </c>
      <c r="E112" s="97" t="s">
        <v>162</v>
      </c>
      <c r="F112" s="94" t="s">
        <v>162</v>
      </c>
      <c r="G112" s="104">
        <f>G118</f>
        <v>0.5</v>
      </c>
    </row>
    <row r="113" spans="2:7" ht="15" customHeight="1" x14ac:dyDescent="0.25">
      <c r="B113" s="92"/>
      <c r="C113" s="95"/>
      <c r="D113" s="95"/>
      <c r="E113" s="98"/>
      <c r="F113" s="95"/>
      <c r="G113" s="105"/>
    </row>
    <row r="114" spans="2:7" ht="15" customHeight="1" x14ac:dyDescent="0.25">
      <c r="B114" s="92"/>
      <c r="C114" s="95"/>
      <c r="D114" s="95"/>
      <c r="E114" s="98"/>
      <c r="F114" s="95"/>
      <c r="G114" s="105"/>
    </row>
    <row r="115" spans="2:7" ht="15" customHeight="1" x14ac:dyDescent="0.25">
      <c r="B115" s="92"/>
      <c r="C115" s="95"/>
      <c r="D115" s="95"/>
      <c r="E115" s="98"/>
      <c r="F115" s="95"/>
      <c r="G115" s="105"/>
    </row>
    <row r="116" spans="2:7" ht="15" customHeight="1" x14ac:dyDescent="0.25">
      <c r="B116" s="92"/>
      <c r="C116" s="95"/>
      <c r="D116" s="95"/>
      <c r="E116" s="98"/>
      <c r="F116" s="95"/>
      <c r="G116" s="105"/>
    </row>
    <row r="117" spans="2:7" ht="15.75" customHeight="1" thickBot="1" x14ac:dyDescent="0.3">
      <c r="B117" s="93"/>
      <c r="C117" s="96"/>
      <c r="D117" s="96"/>
      <c r="E117" s="99"/>
      <c r="F117" s="96"/>
      <c r="G117" s="106"/>
    </row>
    <row r="118" spans="2:7" x14ac:dyDescent="0.25">
      <c r="B118" s="91" t="s">
        <v>68</v>
      </c>
      <c r="C118" s="94">
        <v>0</v>
      </c>
      <c r="D118" s="94">
        <v>0</v>
      </c>
      <c r="E118" s="97">
        <v>1</v>
      </c>
      <c r="F118" s="94" t="s">
        <v>26</v>
      </c>
      <c r="G118" s="94">
        <v>0.5</v>
      </c>
    </row>
    <row r="119" spans="2:7" x14ac:dyDescent="0.25">
      <c r="B119" s="92"/>
      <c r="C119" s="95"/>
      <c r="D119" s="95"/>
      <c r="E119" s="98"/>
      <c r="F119" s="95"/>
      <c r="G119" s="95"/>
    </row>
    <row r="120" spans="2:7" x14ac:dyDescent="0.25">
      <c r="B120" s="92"/>
      <c r="C120" s="95"/>
      <c r="D120" s="95"/>
      <c r="E120" s="98"/>
      <c r="F120" s="95"/>
      <c r="G120" s="95"/>
    </row>
    <row r="121" spans="2:7" x14ac:dyDescent="0.25">
      <c r="B121" s="92"/>
      <c r="C121" s="95"/>
      <c r="D121" s="95"/>
      <c r="E121" s="98"/>
      <c r="F121" s="95"/>
      <c r="G121" s="95"/>
    </row>
    <row r="122" spans="2:7" x14ac:dyDescent="0.25">
      <c r="B122" s="92"/>
      <c r="C122" s="95"/>
      <c r="D122" s="95"/>
      <c r="E122" s="98"/>
      <c r="F122" s="95"/>
      <c r="G122" s="95"/>
    </row>
    <row r="123" spans="2:7" x14ac:dyDescent="0.25">
      <c r="B123" s="92"/>
      <c r="C123" s="95"/>
      <c r="D123" s="95"/>
      <c r="E123" s="98"/>
      <c r="F123" s="95"/>
      <c r="G123" s="95"/>
    </row>
    <row r="124" spans="2:7" ht="15.75" thickBot="1" x14ac:dyDescent="0.3">
      <c r="B124" s="93"/>
      <c r="C124" s="96"/>
      <c r="D124" s="96"/>
      <c r="E124" s="99"/>
      <c r="F124" s="96"/>
      <c r="G124" s="96"/>
    </row>
    <row r="125" spans="2:7" ht="15.75" thickBot="1" x14ac:dyDescent="0.3">
      <c r="B125" s="33"/>
      <c r="C125" s="48"/>
      <c r="D125" s="48"/>
      <c r="E125" s="45"/>
      <c r="F125" s="69"/>
      <c r="G125" s="69"/>
    </row>
    <row r="126" spans="2:7" ht="15" customHeight="1" x14ac:dyDescent="0.25">
      <c r="B126" s="91" t="s">
        <v>69</v>
      </c>
      <c r="C126" s="94" t="s">
        <v>19</v>
      </c>
      <c r="D126" s="94" t="s">
        <v>19</v>
      </c>
      <c r="E126" s="97" t="s">
        <v>24</v>
      </c>
      <c r="F126" s="94" t="s">
        <v>20</v>
      </c>
      <c r="G126" s="104">
        <f>(G132+G140)/2</f>
        <v>0.5</v>
      </c>
    </row>
    <row r="127" spans="2:7" ht="15" customHeight="1" x14ac:dyDescent="0.25">
      <c r="B127" s="92"/>
      <c r="C127" s="95"/>
      <c r="D127" s="95"/>
      <c r="E127" s="98"/>
      <c r="F127" s="95"/>
      <c r="G127" s="105"/>
    </row>
    <row r="128" spans="2:7" ht="15" customHeight="1" x14ac:dyDescent="0.25">
      <c r="B128" s="92"/>
      <c r="C128" s="95"/>
      <c r="D128" s="95"/>
      <c r="E128" s="98"/>
      <c r="F128" s="95"/>
      <c r="G128" s="105"/>
    </row>
    <row r="129" spans="2:7" ht="15" customHeight="1" x14ac:dyDescent="0.25">
      <c r="B129" s="92"/>
      <c r="C129" s="95"/>
      <c r="D129" s="95"/>
      <c r="E129" s="98"/>
      <c r="F129" s="95"/>
      <c r="G129" s="105"/>
    </row>
    <row r="130" spans="2:7" ht="15.75" customHeight="1" thickBot="1" x14ac:dyDescent="0.3">
      <c r="B130" s="93"/>
      <c r="C130" s="96"/>
      <c r="D130" s="96"/>
      <c r="E130" s="99"/>
      <c r="F130" s="96"/>
      <c r="G130" s="106"/>
    </row>
    <row r="131" spans="2:7" ht="15.75" thickBot="1" x14ac:dyDescent="0.3">
      <c r="B131" s="33" t="s">
        <v>21</v>
      </c>
      <c r="C131" s="48"/>
      <c r="D131" s="48"/>
      <c r="E131" s="45"/>
      <c r="F131" s="69"/>
      <c r="G131" s="69"/>
    </row>
    <row r="132" spans="2:7" x14ac:dyDescent="0.25">
      <c r="B132" s="91" t="s">
        <v>70</v>
      </c>
      <c r="C132" s="94">
        <v>1</v>
      </c>
      <c r="D132" s="94">
        <v>1</v>
      </c>
      <c r="E132" s="97">
        <v>1</v>
      </c>
      <c r="F132" s="94" t="s">
        <v>22</v>
      </c>
      <c r="G132" s="94">
        <v>0.5</v>
      </c>
    </row>
    <row r="133" spans="2:7" x14ac:dyDescent="0.25">
      <c r="B133" s="92"/>
      <c r="C133" s="95"/>
      <c r="D133" s="95"/>
      <c r="E133" s="98"/>
      <c r="F133" s="95"/>
      <c r="G133" s="95"/>
    </row>
    <row r="134" spans="2:7" x14ac:dyDescent="0.25">
      <c r="B134" s="92"/>
      <c r="C134" s="95"/>
      <c r="D134" s="95"/>
      <c r="E134" s="98"/>
      <c r="F134" s="95"/>
      <c r="G134" s="95"/>
    </row>
    <row r="135" spans="2:7" x14ac:dyDescent="0.25">
      <c r="B135" s="92"/>
      <c r="C135" s="95"/>
      <c r="D135" s="95"/>
      <c r="E135" s="98"/>
      <c r="F135" s="95"/>
      <c r="G135" s="95"/>
    </row>
    <row r="136" spans="2:7" x14ac:dyDescent="0.25">
      <c r="B136" s="92"/>
      <c r="C136" s="95"/>
      <c r="D136" s="95"/>
      <c r="E136" s="98"/>
      <c r="F136" s="95"/>
      <c r="G136" s="95"/>
    </row>
    <row r="137" spans="2:7" x14ac:dyDescent="0.25">
      <c r="B137" s="92"/>
      <c r="C137" s="95"/>
      <c r="D137" s="95"/>
      <c r="E137" s="98"/>
      <c r="F137" s="95"/>
      <c r="G137" s="95"/>
    </row>
    <row r="138" spans="2:7" x14ac:dyDescent="0.25">
      <c r="B138" s="92"/>
      <c r="C138" s="95"/>
      <c r="D138" s="95"/>
      <c r="E138" s="98"/>
      <c r="F138" s="95"/>
      <c r="G138" s="95"/>
    </row>
    <row r="139" spans="2:7" ht="15.75" thickBot="1" x14ac:dyDescent="0.3">
      <c r="B139" s="93"/>
      <c r="C139" s="96"/>
      <c r="D139" s="96"/>
      <c r="E139" s="99"/>
      <c r="F139" s="96"/>
      <c r="G139" s="96"/>
    </row>
    <row r="140" spans="2:7" x14ac:dyDescent="0.25">
      <c r="B140" s="91" t="s">
        <v>71</v>
      </c>
      <c r="C140" s="95">
        <v>0</v>
      </c>
      <c r="D140" s="95">
        <v>0</v>
      </c>
      <c r="E140" s="98">
        <v>1</v>
      </c>
      <c r="F140" s="94" t="s">
        <v>26</v>
      </c>
      <c r="G140" s="95">
        <v>0.5</v>
      </c>
    </row>
    <row r="141" spans="2:7" x14ac:dyDescent="0.25">
      <c r="B141" s="92"/>
      <c r="C141" s="95"/>
      <c r="D141" s="95"/>
      <c r="E141" s="98"/>
      <c r="F141" s="95"/>
      <c r="G141" s="95"/>
    </row>
    <row r="142" spans="2:7" x14ac:dyDescent="0.25">
      <c r="B142" s="92"/>
      <c r="C142" s="95"/>
      <c r="D142" s="95"/>
      <c r="E142" s="98"/>
      <c r="F142" s="95"/>
      <c r="G142" s="95"/>
    </row>
    <row r="143" spans="2:7" x14ac:dyDescent="0.25">
      <c r="B143" s="92"/>
      <c r="C143" s="95"/>
      <c r="D143" s="95"/>
      <c r="E143" s="98"/>
      <c r="F143" s="95"/>
      <c r="G143" s="95"/>
    </row>
    <row r="144" spans="2:7" x14ac:dyDescent="0.25">
      <c r="B144" s="92"/>
      <c r="C144" s="95"/>
      <c r="D144" s="95"/>
      <c r="E144" s="98"/>
      <c r="F144" s="95"/>
      <c r="G144" s="95"/>
    </row>
    <row r="145" spans="2:7" x14ac:dyDescent="0.25">
      <c r="B145" s="92"/>
      <c r="C145" s="95"/>
      <c r="D145" s="95"/>
      <c r="E145" s="98"/>
      <c r="F145" s="95"/>
      <c r="G145" s="95"/>
    </row>
    <row r="146" spans="2:7" x14ac:dyDescent="0.25">
      <c r="B146" s="92"/>
      <c r="C146" s="95"/>
      <c r="D146" s="95"/>
      <c r="E146" s="98"/>
      <c r="F146" s="95"/>
      <c r="G146" s="95"/>
    </row>
    <row r="147" spans="2:7" x14ac:dyDescent="0.25">
      <c r="B147" s="92"/>
      <c r="C147" s="95"/>
      <c r="D147" s="95"/>
      <c r="E147" s="98"/>
      <c r="F147" s="95"/>
      <c r="G147" s="95"/>
    </row>
    <row r="148" spans="2:7" x14ac:dyDescent="0.25">
      <c r="B148" s="92"/>
      <c r="C148" s="95"/>
      <c r="D148" s="95"/>
      <c r="E148" s="98"/>
      <c r="F148" s="95"/>
      <c r="G148" s="95"/>
    </row>
    <row r="149" spans="2:7" ht="15.75" thickBot="1" x14ac:dyDescent="0.3">
      <c r="B149" s="92"/>
      <c r="C149" s="95"/>
      <c r="D149" s="95"/>
      <c r="E149" s="98"/>
      <c r="F149" s="95"/>
      <c r="G149" s="95"/>
    </row>
    <row r="150" spans="2:7" ht="15.75" thickBot="1" x14ac:dyDescent="0.3">
      <c r="B150" s="7"/>
      <c r="C150" s="46"/>
      <c r="D150" s="46"/>
      <c r="E150" s="47"/>
      <c r="F150" s="46"/>
      <c r="G150" s="46"/>
    </row>
    <row r="151" spans="2:7" ht="15" customHeight="1" x14ac:dyDescent="0.25">
      <c r="B151" s="91" t="s">
        <v>72</v>
      </c>
      <c r="C151" s="94" t="s">
        <v>162</v>
      </c>
      <c r="D151" s="94" t="s">
        <v>162</v>
      </c>
      <c r="E151" s="97" t="s">
        <v>162</v>
      </c>
      <c r="F151" s="94" t="s">
        <v>162</v>
      </c>
      <c r="G151" s="104">
        <f>G156</f>
        <v>0.2</v>
      </c>
    </row>
    <row r="152" spans="2:7" ht="15" customHeight="1" x14ac:dyDescent="0.25">
      <c r="B152" s="92"/>
      <c r="C152" s="95"/>
      <c r="D152" s="95"/>
      <c r="E152" s="98"/>
      <c r="F152" s="95"/>
      <c r="G152" s="105"/>
    </row>
    <row r="153" spans="2:7" ht="15" customHeight="1" x14ac:dyDescent="0.25">
      <c r="B153" s="92"/>
      <c r="C153" s="95"/>
      <c r="D153" s="95"/>
      <c r="E153" s="98"/>
      <c r="F153" s="95"/>
      <c r="G153" s="105"/>
    </row>
    <row r="154" spans="2:7" ht="15" customHeight="1" x14ac:dyDescent="0.25">
      <c r="B154" s="92"/>
      <c r="C154" s="95"/>
      <c r="D154" s="95"/>
      <c r="E154" s="98"/>
      <c r="F154" s="95"/>
      <c r="G154" s="105"/>
    </row>
    <row r="155" spans="2:7" ht="15.75" customHeight="1" thickBot="1" x14ac:dyDescent="0.3">
      <c r="B155" s="93"/>
      <c r="C155" s="96"/>
      <c r="D155" s="96"/>
      <c r="E155" s="99"/>
      <c r="F155" s="96"/>
      <c r="G155" s="106"/>
    </row>
    <row r="156" spans="2:7" x14ac:dyDescent="0.25">
      <c r="B156" s="91" t="s">
        <v>73</v>
      </c>
      <c r="C156" s="94">
        <v>0</v>
      </c>
      <c r="D156" s="94">
        <v>0</v>
      </c>
      <c r="E156" s="97">
        <v>1</v>
      </c>
      <c r="F156" s="94" t="s">
        <v>179</v>
      </c>
      <c r="G156" s="94">
        <v>0.2</v>
      </c>
    </row>
    <row r="157" spans="2:7" x14ac:dyDescent="0.25">
      <c r="B157" s="92"/>
      <c r="C157" s="95"/>
      <c r="D157" s="95"/>
      <c r="E157" s="98"/>
      <c r="F157" s="95"/>
      <c r="G157" s="95"/>
    </row>
    <row r="158" spans="2:7" x14ac:dyDescent="0.25">
      <c r="B158" s="92"/>
      <c r="C158" s="95"/>
      <c r="D158" s="95"/>
      <c r="E158" s="98"/>
      <c r="F158" s="95"/>
      <c r="G158" s="95"/>
    </row>
    <row r="159" spans="2:7" x14ac:dyDescent="0.25">
      <c r="B159" s="92"/>
      <c r="C159" s="95"/>
      <c r="D159" s="95"/>
      <c r="E159" s="98"/>
      <c r="F159" s="95"/>
      <c r="G159" s="95"/>
    </row>
    <row r="160" spans="2:7" x14ac:dyDescent="0.25">
      <c r="B160" s="92"/>
      <c r="C160" s="95"/>
      <c r="D160" s="95"/>
      <c r="E160" s="98"/>
      <c r="F160" s="95"/>
      <c r="G160" s="95"/>
    </row>
    <row r="161" spans="2:7" x14ac:dyDescent="0.25">
      <c r="B161" s="92"/>
      <c r="C161" s="95"/>
      <c r="D161" s="95"/>
      <c r="E161" s="98"/>
      <c r="F161" s="95"/>
      <c r="G161" s="95"/>
    </row>
    <row r="162" spans="2:7" x14ac:dyDescent="0.25">
      <c r="B162" s="92"/>
      <c r="C162" s="95"/>
      <c r="D162" s="95"/>
      <c r="E162" s="98"/>
      <c r="F162" s="95"/>
      <c r="G162" s="95"/>
    </row>
    <row r="163" spans="2:7" ht="15.75" thickBot="1" x14ac:dyDescent="0.3">
      <c r="B163" s="92"/>
      <c r="C163" s="95"/>
      <c r="D163" s="95"/>
      <c r="E163" s="98"/>
      <c r="F163" s="95"/>
      <c r="G163" s="95"/>
    </row>
    <row r="164" spans="2:7" ht="15.75" thickBot="1" x14ac:dyDescent="0.3">
      <c r="B164" s="7"/>
      <c r="C164" s="46"/>
      <c r="D164" s="46"/>
      <c r="E164" s="47"/>
      <c r="F164" s="46"/>
      <c r="G164" s="46"/>
    </row>
    <row r="165" spans="2:7" ht="26.25" thickBot="1" x14ac:dyDescent="0.3">
      <c r="B165" s="7" t="s">
        <v>74</v>
      </c>
      <c r="C165" s="21" t="s">
        <v>19</v>
      </c>
      <c r="D165" s="21" t="s">
        <v>19</v>
      </c>
      <c r="E165" s="27" t="s">
        <v>24</v>
      </c>
      <c r="F165" s="21" t="s">
        <v>20</v>
      </c>
      <c r="G165" s="72">
        <f>(G12+G37+G75+G95+G112+G126+G151)/7</f>
        <v>0.58571428571428574</v>
      </c>
    </row>
    <row r="168" spans="2:7" x14ac:dyDescent="0.25">
      <c r="B168" s="36" t="str">
        <f>'2.1 Инф'!B149</f>
        <v xml:space="preserve">Генеральный директор </v>
      </c>
      <c r="C168" s="37"/>
      <c r="D168" s="36" t="str">
        <f>'2.1 Инф'!D149</f>
        <v>С.В. Левченков</v>
      </c>
    </row>
    <row r="169" spans="2:7" x14ac:dyDescent="0.25">
      <c r="B169" s="1"/>
    </row>
  </sheetData>
  <mergeCells count="127">
    <mergeCell ref="B6:B10"/>
    <mergeCell ref="C6:D7"/>
    <mergeCell ref="E6:E10"/>
    <mergeCell ref="F6:F10"/>
    <mergeCell ref="G6:G10"/>
    <mergeCell ref="C8:C10"/>
    <mergeCell ref="D8:D10"/>
    <mergeCell ref="B23:B27"/>
    <mergeCell ref="C23:C27"/>
    <mergeCell ref="D23:D27"/>
    <mergeCell ref="E23:E27"/>
    <mergeCell ref="F23:F27"/>
    <mergeCell ref="G23:G27"/>
    <mergeCell ref="B12:B21"/>
    <mergeCell ref="C12:C21"/>
    <mergeCell ref="D12:D21"/>
    <mergeCell ref="E12:E21"/>
    <mergeCell ref="F12:F21"/>
    <mergeCell ref="G12:G21"/>
    <mergeCell ref="B37:B40"/>
    <mergeCell ref="C37:C40"/>
    <mergeCell ref="D37:D40"/>
    <mergeCell ref="E37:E40"/>
    <mergeCell ref="F37:F40"/>
    <mergeCell ref="G37:G40"/>
    <mergeCell ref="B28:B35"/>
    <mergeCell ref="C28:C35"/>
    <mergeCell ref="D28:D35"/>
    <mergeCell ref="E28:E35"/>
    <mergeCell ref="F28:F35"/>
    <mergeCell ref="G28:G35"/>
    <mergeCell ref="B50:B55"/>
    <mergeCell ref="C50:C55"/>
    <mergeCell ref="D50:D55"/>
    <mergeCell ref="E50:E55"/>
    <mergeCell ref="F50:F55"/>
    <mergeCell ref="G50:G55"/>
    <mergeCell ref="B42:B49"/>
    <mergeCell ref="C42:C49"/>
    <mergeCell ref="D42:D49"/>
    <mergeCell ref="E42:E49"/>
    <mergeCell ref="F42:F49"/>
    <mergeCell ref="G42:G49"/>
    <mergeCell ref="B62:B63"/>
    <mergeCell ref="C62:C63"/>
    <mergeCell ref="D62:D63"/>
    <mergeCell ref="E62:E63"/>
    <mergeCell ref="F62:F63"/>
    <mergeCell ref="G62:G63"/>
    <mergeCell ref="B56:B61"/>
    <mergeCell ref="C56:C61"/>
    <mergeCell ref="D56:D61"/>
    <mergeCell ref="E56:E61"/>
    <mergeCell ref="F56:F61"/>
    <mergeCell ref="G56:G61"/>
    <mergeCell ref="B75:B79"/>
    <mergeCell ref="C75:C79"/>
    <mergeCell ref="D75:D79"/>
    <mergeCell ref="E75:E79"/>
    <mergeCell ref="F75:F79"/>
    <mergeCell ref="G75:G79"/>
    <mergeCell ref="B64:B73"/>
    <mergeCell ref="C64:C73"/>
    <mergeCell ref="D64:D73"/>
    <mergeCell ref="E64:E73"/>
    <mergeCell ref="F64:F73"/>
    <mergeCell ref="G64:G73"/>
    <mergeCell ref="B95:B100"/>
    <mergeCell ref="C95:C100"/>
    <mergeCell ref="D95:D100"/>
    <mergeCell ref="E95:E100"/>
    <mergeCell ref="F95:F100"/>
    <mergeCell ref="G95:G100"/>
    <mergeCell ref="B80:B93"/>
    <mergeCell ref="C80:C93"/>
    <mergeCell ref="D80:D93"/>
    <mergeCell ref="E80:E93"/>
    <mergeCell ref="F80:F93"/>
    <mergeCell ref="G80:G93"/>
    <mergeCell ref="B112:B117"/>
    <mergeCell ref="C112:C117"/>
    <mergeCell ref="D112:D117"/>
    <mergeCell ref="E112:E117"/>
    <mergeCell ref="F112:F117"/>
    <mergeCell ref="G112:G117"/>
    <mergeCell ref="B101:B110"/>
    <mergeCell ref="C101:C110"/>
    <mergeCell ref="D101:D110"/>
    <mergeCell ref="E101:E110"/>
    <mergeCell ref="F101:F110"/>
    <mergeCell ref="G101:G110"/>
    <mergeCell ref="B126:B130"/>
    <mergeCell ref="C126:C130"/>
    <mergeCell ref="D126:D130"/>
    <mergeCell ref="E126:E130"/>
    <mergeCell ref="F126:F130"/>
    <mergeCell ref="G126:G130"/>
    <mergeCell ref="B118:B124"/>
    <mergeCell ref="C118:C124"/>
    <mergeCell ref="D118:D124"/>
    <mergeCell ref="E118:E124"/>
    <mergeCell ref="F118:F124"/>
    <mergeCell ref="G118:G124"/>
    <mergeCell ref="B140:B149"/>
    <mergeCell ref="C140:C149"/>
    <mergeCell ref="D140:D149"/>
    <mergeCell ref="E140:E149"/>
    <mergeCell ref="F140:F149"/>
    <mergeCell ref="G140:G149"/>
    <mergeCell ref="B132:B139"/>
    <mergeCell ref="C132:C139"/>
    <mergeCell ref="D132:D139"/>
    <mergeCell ref="E132:E139"/>
    <mergeCell ref="F132:F139"/>
    <mergeCell ref="G132:G139"/>
    <mergeCell ref="B156:B163"/>
    <mergeCell ref="C156:C163"/>
    <mergeCell ref="D156:D163"/>
    <mergeCell ref="E156:E163"/>
    <mergeCell ref="F156:F163"/>
    <mergeCell ref="G156:G163"/>
    <mergeCell ref="B151:B155"/>
    <mergeCell ref="C151:C155"/>
    <mergeCell ref="D151:D155"/>
    <mergeCell ref="E151:E155"/>
    <mergeCell ref="F151:F155"/>
    <mergeCell ref="G151:G155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2:G148"/>
  <sheetViews>
    <sheetView zoomScale="89" zoomScaleNormal="89" workbookViewId="0">
      <selection activeCell="A11" sqref="A11"/>
    </sheetView>
  </sheetViews>
  <sheetFormatPr defaultRowHeight="15" x14ac:dyDescent="0.25"/>
  <cols>
    <col min="2" max="2" width="35" customWidth="1"/>
    <col min="3" max="3" width="15.140625" customWidth="1"/>
    <col min="4" max="4" width="14" customWidth="1"/>
    <col min="5" max="5" width="15.42578125" customWidth="1"/>
    <col min="6" max="6" width="13.85546875" customWidth="1"/>
    <col min="7" max="7" width="15.42578125" customWidth="1"/>
  </cols>
  <sheetData>
    <row r="2" spans="2:7" x14ac:dyDescent="0.25">
      <c r="B2" s="1" t="s">
        <v>75</v>
      </c>
    </row>
    <row r="3" spans="2:7" x14ac:dyDescent="0.25">
      <c r="B3" s="1"/>
    </row>
    <row r="4" spans="2:7" x14ac:dyDescent="0.25">
      <c r="B4" s="1"/>
    </row>
    <row r="5" spans="2:7" ht="15" customHeight="1" x14ac:dyDescent="0.25">
      <c r="B5" s="42" t="str">
        <f>'2.1 Инф'!B4:G4</f>
        <v>ООО "Промэнергосеть"</v>
      </c>
      <c r="C5" s="44" t="s">
        <v>192</v>
      </c>
      <c r="D5" s="42"/>
      <c r="E5" s="42"/>
      <c r="F5" s="42"/>
      <c r="G5" s="42"/>
    </row>
    <row r="6" spans="2:7" ht="15.75" thickBot="1" x14ac:dyDescent="0.3">
      <c r="B6" s="1"/>
    </row>
    <row r="7" spans="2:7" x14ac:dyDescent="0.25">
      <c r="B7" s="94" t="s">
        <v>76</v>
      </c>
      <c r="C7" s="100" t="s">
        <v>17</v>
      </c>
      <c r="D7" s="101"/>
      <c r="E7" s="94" t="s">
        <v>52</v>
      </c>
      <c r="F7" s="94" t="s">
        <v>18</v>
      </c>
      <c r="G7" s="94" t="s">
        <v>53</v>
      </c>
    </row>
    <row r="8" spans="2:7" ht="15.75" thickBot="1" x14ac:dyDescent="0.3">
      <c r="B8" s="95"/>
      <c r="C8" s="102"/>
      <c r="D8" s="103"/>
      <c r="E8" s="95"/>
      <c r="F8" s="95"/>
      <c r="G8" s="95"/>
    </row>
    <row r="9" spans="2:7" x14ac:dyDescent="0.25">
      <c r="B9" s="95"/>
      <c r="C9" s="94" t="s">
        <v>28</v>
      </c>
      <c r="D9" s="94" t="s">
        <v>29</v>
      </c>
      <c r="E9" s="95"/>
      <c r="F9" s="95"/>
      <c r="G9" s="95"/>
    </row>
    <row r="10" spans="2:7" x14ac:dyDescent="0.25">
      <c r="B10" s="95"/>
      <c r="C10" s="95"/>
      <c r="D10" s="95"/>
      <c r="E10" s="95"/>
      <c r="F10" s="95"/>
      <c r="G10" s="95"/>
    </row>
    <row r="11" spans="2:7" ht="15.75" thickBot="1" x14ac:dyDescent="0.3">
      <c r="B11" s="96"/>
      <c r="C11" s="96"/>
      <c r="D11" s="96"/>
      <c r="E11" s="96"/>
      <c r="F11" s="96"/>
      <c r="G11" s="96"/>
    </row>
    <row r="12" spans="2:7" ht="15.75" thickBot="1" x14ac:dyDescent="0.3">
      <c r="B12" s="4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5" customHeight="1" x14ac:dyDescent="0.25">
      <c r="B13" s="91" t="s">
        <v>77</v>
      </c>
      <c r="C13" s="94">
        <v>1</v>
      </c>
      <c r="D13" s="94">
        <v>1</v>
      </c>
      <c r="E13" s="125">
        <v>1</v>
      </c>
      <c r="F13" s="94" t="s">
        <v>22</v>
      </c>
      <c r="G13" s="104">
        <v>2</v>
      </c>
    </row>
    <row r="14" spans="2:7" ht="15" customHeight="1" x14ac:dyDescent="0.25">
      <c r="B14" s="92"/>
      <c r="C14" s="95"/>
      <c r="D14" s="95"/>
      <c r="E14" s="126"/>
      <c r="F14" s="95"/>
      <c r="G14" s="105"/>
    </row>
    <row r="15" spans="2:7" ht="15" customHeight="1" x14ac:dyDescent="0.25">
      <c r="B15" s="92"/>
      <c r="C15" s="95"/>
      <c r="D15" s="95"/>
      <c r="E15" s="126"/>
      <c r="F15" s="95"/>
      <c r="G15" s="105"/>
    </row>
    <row r="16" spans="2:7" ht="15" customHeight="1" x14ac:dyDescent="0.25">
      <c r="B16" s="92"/>
      <c r="C16" s="95"/>
      <c r="D16" s="95"/>
      <c r="E16" s="126"/>
      <c r="F16" s="95"/>
      <c r="G16" s="105"/>
    </row>
    <row r="17" spans="2:7" ht="15" customHeight="1" x14ac:dyDescent="0.25">
      <c r="B17" s="92"/>
      <c r="C17" s="95"/>
      <c r="D17" s="95"/>
      <c r="E17" s="126"/>
      <c r="F17" s="95"/>
      <c r="G17" s="105"/>
    </row>
    <row r="18" spans="2:7" ht="15" customHeight="1" x14ac:dyDescent="0.25">
      <c r="B18" s="92"/>
      <c r="C18" s="95"/>
      <c r="D18" s="95"/>
      <c r="E18" s="126"/>
      <c r="F18" s="95"/>
      <c r="G18" s="105"/>
    </row>
    <row r="19" spans="2:7" ht="15" customHeight="1" x14ac:dyDescent="0.25">
      <c r="B19" s="92"/>
      <c r="C19" s="95"/>
      <c r="D19" s="95"/>
      <c r="E19" s="126"/>
      <c r="F19" s="95"/>
      <c r="G19" s="105"/>
    </row>
    <row r="20" spans="2:7" ht="15.75" customHeight="1" thickBot="1" x14ac:dyDescent="0.3">
      <c r="B20" s="93"/>
      <c r="C20" s="96"/>
      <c r="D20" s="96"/>
      <c r="E20" s="127"/>
      <c r="F20" s="96"/>
      <c r="G20" s="106"/>
    </row>
    <row r="21" spans="2:7" ht="15.75" thickBot="1" x14ac:dyDescent="0.3">
      <c r="B21" s="3"/>
      <c r="C21" s="57"/>
      <c r="D21" s="57"/>
      <c r="E21" s="25"/>
      <c r="F21" s="2"/>
      <c r="G21" s="2"/>
    </row>
    <row r="22" spans="2:7" ht="15" customHeight="1" x14ac:dyDescent="0.25">
      <c r="B22" s="91" t="s">
        <v>78</v>
      </c>
      <c r="C22" s="94" t="s">
        <v>19</v>
      </c>
      <c r="D22" s="94" t="s">
        <v>19</v>
      </c>
      <c r="E22" s="97" t="s">
        <v>24</v>
      </c>
      <c r="F22" s="94" t="s">
        <v>20</v>
      </c>
      <c r="G22" s="131">
        <f>(G26+G33+G52+G61+G70)/5</f>
        <v>2</v>
      </c>
    </row>
    <row r="23" spans="2:7" ht="15" customHeight="1" x14ac:dyDescent="0.25">
      <c r="B23" s="92"/>
      <c r="C23" s="95"/>
      <c r="D23" s="95"/>
      <c r="E23" s="98"/>
      <c r="F23" s="95"/>
      <c r="G23" s="132"/>
    </row>
    <row r="24" spans="2:7" ht="15.75" customHeight="1" thickBot="1" x14ac:dyDescent="0.3">
      <c r="B24" s="93"/>
      <c r="C24" s="96"/>
      <c r="D24" s="96"/>
      <c r="E24" s="99"/>
      <c r="F24" s="96"/>
      <c r="G24" s="133"/>
    </row>
    <row r="25" spans="2:7" ht="15.75" thickBot="1" x14ac:dyDescent="0.3">
      <c r="B25" s="3" t="s">
        <v>21</v>
      </c>
      <c r="C25" s="57"/>
      <c r="D25" s="57"/>
      <c r="E25" s="25"/>
      <c r="F25" s="2"/>
      <c r="G25" s="2"/>
    </row>
    <row r="26" spans="2:7" x14ac:dyDescent="0.25">
      <c r="B26" s="91" t="s">
        <v>79</v>
      </c>
      <c r="C26" s="94">
        <v>0</v>
      </c>
      <c r="D26" s="94">
        <v>0</v>
      </c>
      <c r="E26" s="125">
        <v>1</v>
      </c>
      <c r="F26" s="94" t="s">
        <v>26</v>
      </c>
      <c r="G26" s="94">
        <v>2</v>
      </c>
    </row>
    <row r="27" spans="2:7" x14ac:dyDescent="0.25">
      <c r="B27" s="92"/>
      <c r="C27" s="95"/>
      <c r="D27" s="95"/>
      <c r="E27" s="126"/>
      <c r="F27" s="95"/>
      <c r="G27" s="95"/>
    </row>
    <row r="28" spans="2:7" x14ac:dyDescent="0.25">
      <c r="B28" s="92"/>
      <c r="C28" s="95"/>
      <c r="D28" s="95"/>
      <c r="E28" s="126"/>
      <c r="F28" s="95"/>
      <c r="G28" s="95"/>
    </row>
    <row r="29" spans="2:7" x14ac:dyDescent="0.25">
      <c r="B29" s="92"/>
      <c r="C29" s="95"/>
      <c r="D29" s="95"/>
      <c r="E29" s="126"/>
      <c r="F29" s="95"/>
      <c r="G29" s="95"/>
    </row>
    <row r="30" spans="2:7" x14ac:dyDescent="0.25">
      <c r="B30" s="92"/>
      <c r="C30" s="95"/>
      <c r="D30" s="95"/>
      <c r="E30" s="126"/>
      <c r="F30" s="95"/>
      <c r="G30" s="95"/>
    </row>
    <row r="31" spans="2:7" x14ac:dyDescent="0.25">
      <c r="B31" s="92"/>
      <c r="C31" s="95"/>
      <c r="D31" s="95"/>
      <c r="E31" s="126"/>
      <c r="F31" s="95"/>
      <c r="G31" s="95"/>
    </row>
    <row r="32" spans="2:7" ht="15.75" thickBot="1" x14ac:dyDescent="0.3">
      <c r="B32" s="93"/>
      <c r="C32" s="96"/>
      <c r="D32" s="96"/>
      <c r="E32" s="127"/>
      <c r="F32" s="96"/>
      <c r="G32" s="96"/>
    </row>
    <row r="33" spans="2:7" x14ac:dyDescent="0.25">
      <c r="B33" s="91" t="s">
        <v>80</v>
      </c>
      <c r="C33" s="94">
        <v>0</v>
      </c>
      <c r="D33" s="94">
        <v>0</v>
      </c>
      <c r="E33" s="125">
        <v>1</v>
      </c>
      <c r="F33" s="94" t="s">
        <v>22</v>
      </c>
      <c r="G33" s="94">
        <v>2</v>
      </c>
    </row>
    <row r="34" spans="2:7" x14ac:dyDescent="0.25">
      <c r="B34" s="92"/>
      <c r="C34" s="95"/>
      <c r="D34" s="95"/>
      <c r="E34" s="126"/>
      <c r="F34" s="95"/>
      <c r="G34" s="95"/>
    </row>
    <row r="35" spans="2:7" x14ac:dyDescent="0.25">
      <c r="B35" s="92"/>
      <c r="C35" s="95"/>
      <c r="D35" s="95"/>
      <c r="E35" s="126"/>
      <c r="F35" s="95"/>
      <c r="G35" s="95"/>
    </row>
    <row r="36" spans="2:7" x14ac:dyDescent="0.25">
      <c r="B36" s="92"/>
      <c r="C36" s="95"/>
      <c r="D36" s="95"/>
      <c r="E36" s="126"/>
      <c r="F36" s="95"/>
      <c r="G36" s="95"/>
    </row>
    <row r="37" spans="2:7" x14ac:dyDescent="0.25">
      <c r="B37" s="92"/>
      <c r="C37" s="95"/>
      <c r="D37" s="95"/>
      <c r="E37" s="126"/>
      <c r="F37" s="95"/>
      <c r="G37" s="95"/>
    </row>
    <row r="38" spans="2:7" x14ac:dyDescent="0.25">
      <c r="B38" s="92"/>
      <c r="C38" s="95"/>
      <c r="D38" s="95"/>
      <c r="E38" s="126"/>
      <c r="F38" s="95"/>
      <c r="G38" s="95"/>
    </row>
    <row r="39" spans="2:7" x14ac:dyDescent="0.25">
      <c r="B39" s="92"/>
      <c r="C39" s="95"/>
      <c r="D39" s="95"/>
      <c r="E39" s="126"/>
      <c r="F39" s="95"/>
      <c r="G39" s="95"/>
    </row>
    <row r="40" spans="2:7" ht="15.75" thickBot="1" x14ac:dyDescent="0.3">
      <c r="B40" s="93"/>
      <c r="C40" s="96"/>
      <c r="D40" s="96"/>
      <c r="E40" s="127"/>
      <c r="F40" s="96"/>
      <c r="G40" s="96"/>
    </row>
    <row r="41" spans="2:7" x14ac:dyDescent="0.25">
      <c r="B41" s="128" t="s">
        <v>81</v>
      </c>
      <c r="C41" s="119">
        <v>0</v>
      </c>
      <c r="D41" s="119">
        <v>0</v>
      </c>
      <c r="E41" s="122">
        <v>1</v>
      </c>
      <c r="F41" s="119" t="s">
        <v>26</v>
      </c>
      <c r="G41" s="119">
        <v>2</v>
      </c>
    </row>
    <row r="42" spans="2:7" x14ac:dyDescent="0.25">
      <c r="B42" s="129"/>
      <c r="C42" s="120"/>
      <c r="D42" s="120"/>
      <c r="E42" s="123"/>
      <c r="F42" s="120"/>
      <c r="G42" s="120"/>
    </row>
    <row r="43" spans="2:7" x14ac:dyDescent="0.25">
      <c r="B43" s="129"/>
      <c r="C43" s="120"/>
      <c r="D43" s="120"/>
      <c r="E43" s="123"/>
      <c r="F43" s="120"/>
      <c r="G43" s="120"/>
    </row>
    <row r="44" spans="2:7" x14ac:dyDescent="0.25">
      <c r="B44" s="129"/>
      <c r="C44" s="120"/>
      <c r="D44" s="120"/>
      <c r="E44" s="123"/>
      <c r="F44" s="120"/>
      <c r="G44" s="120"/>
    </row>
    <row r="45" spans="2:7" x14ac:dyDescent="0.25">
      <c r="B45" s="129"/>
      <c r="C45" s="120"/>
      <c r="D45" s="120"/>
      <c r="E45" s="123"/>
      <c r="F45" s="120"/>
      <c r="G45" s="120"/>
    </row>
    <row r="46" spans="2:7" x14ac:dyDescent="0.25">
      <c r="B46" s="129"/>
      <c r="C46" s="120"/>
      <c r="D46" s="120"/>
      <c r="E46" s="123"/>
      <c r="F46" s="120"/>
      <c r="G46" s="120"/>
    </row>
    <row r="47" spans="2:7" x14ac:dyDescent="0.25">
      <c r="B47" s="129"/>
      <c r="C47" s="120"/>
      <c r="D47" s="120"/>
      <c r="E47" s="123"/>
      <c r="F47" s="120"/>
      <c r="G47" s="120"/>
    </row>
    <row r="48" spans="2:7" x14ac:dyDescent="0.25">
      <c r="B48" s="129"/>
      <c r="C48" s="120"/>
      <c r="D48" s="120"/>
      <c r="E48" s="123"/>
      <c r="F48" s="120"/>
      <c r="G48" s="120"/>
    </row>
    <row r="49" spans="2:7" x14ac:dyDescent="0.25">
      <c r="B49" s="129"/>
      <c r="C49" s="120"/>
      <c r="D49" s="120"/>
      <c r="E49" s="123"/>
      <c r="F49" s="120"/>
      <c r="G49" s="120"/>
    </row>
    <row r="50" spans="2:7" x14ac:dyDescent="0.25">
      <c r="B50" s="129"/>
      <c r="C50" s="120"/>
      <c r="D50" s="120"/>
      <c r="E50" s="123"/>
      <c r="F50" s="120"/>
      <c r="G50" s="120"/>
    </row>
    <row r="51" spans="2:7" ht="15.75" thickBot="1" x14ac:dyDescent="0.3">
      <c r="B51" s="130"/>
      <c r="C51" s="121"/>
      <c r="D51" s="121"/>
      <c r="E51" s="124"/>
      <c r="F51" s="121"/>
      <c r="G51" s="121"/>
    </row>
    <row r="52" spans="2:7" x14ac:dyDescent="0.25">
      <c r="B52" s="128" t="s">
        <v>82</v>
      </c>
      <c r="C52" s="119">
        <v>0</v>
      </c>
      <c r="D52" s="119">
        <v>0</v>
      </c>
      <c r="E52" s="122">
        <v>1</v>
      </c>
      <c r="F52" s="119" t="s">
        <v>26</v>
      </c>
      <c r="G52" s="119">
        <v>2</v>
      </c>
    </row>
    <row r="53" spans="2:7" x14ac:dyDescent="0.25">
      <c r="B53" s="129"/>
      <c r="C53" s="120"/>
      <c r="D53" s="120"/>
      <c r="E53" s="123"/>
      <c r="F53" s="120"/>
      <c r="G53" s="120"/>
    </row>
    <row r="54" spans="2:7" x14ac:dyDescent="0.25">
      <c r="B54" s="129"/>
      <c r="C54" s="120"/>
      <c r="D54" s="120"/>
      <c r="E54" s="123"/>
      <c r="F54" s="120"/>
      <c r="G54" s="120"/>
    </row>
    <row r="55" spans="2:7" x14ac:dyDescent="0.25">
      <c r="B55" s="129"/>
      <c r="C55" s="120"/>
      <c r="D55" s="120"/>
      <c r="E55" s="123"/>
      <c r="F55" s="120"/>
      <c r="G55" s="120"/>
    </row>
    <row r="56" spans="2:7" x14ac:dyDescent="0.25">
      <c r="B56" s="129"/>
      <c r="C56" s="120"/>
      <c r="D56" s="120"/>
      <c r="E56" s="123"/>
      <c r="F56" s="120"/>
      <c r="G56" s="120"/>
    </row>
    <row r="57" spans="2:7" x14ac:dyDescent="0.25">
      <c r="B57" s="129"/>
      <c r="C57" s="120"/>
      <c r="D57" s="120"/>
      <c r="E57" s="123"/>
      <c r="F57" s="120"/>
      <c r="G57" s="120"/>
    </row>
    <row r="58" spans="2:7" x14ac:dyDescent="0.25">
      <c r="B58" s="129"/>
      <c r="C58" s="120"/>
      <c r="D58" s="120"/>
      <c r="E58" s="123"/>
      <c r="F58" s="120"/>
      <c r="G58" s="120"/>
    </row>
    <row r="59" spans="2:7" x14ac:dyDescent="0.25">
      <c r="B59" s="129"/>
      <c r="C59" s="120"/>
      <c r="D59" s="120"/>
      <c r="E59" s="123"/>
      <c r="F59" s="120"/>
      <c r="G59" s="120"/>
    </row>
    <row r="60" spans="2:7" ht="15.75" thickBot="1" x14ac:dyDescent="0.3">
      <c r="B60" s="130"/>
      <c r="C60" s="121"/>
      <c r="D60" s="121"/>
      <c r="E60" s="124"/>
      <c r="F60" s="121"/>
      <c r="G60" s="121"/>
    </row>
    <row r="61" spans="2:7" x14ac:dyDescent="0.25">
      <c r="B61" s="128" t="s">
        <v>83</v>
      </c>
      <c r="C61" s="120">
        <v>0</v>
      </c>
      <c r="D61" s="120">
        <v>0</v>
      </c>
      <c r="E61" s="122">
        <v>1</v>
      </c>
      <c r="F61" s="119" t="s">
        <v>22</v>
      </c>
      <c r="G61" s="119">
        <v>2</v>
      </c>
    </row>
    <row r="62" spans="2:7" x14ac:dyDescent="0.25">
      <c r="B62" s="129"/>
      <c r="C62" s="120"/>
      <c r="D62" s="120"/>
      <c r="E62" s="123"/>
      <c r="F62" s="120"/>
      <c r="G62" s="120"/>
    </row>
    <row r="63" spans="2:7" x14ac:dyDescent="0.25">
      <c r="B63" s="129"/>
      <c r="C63" s="120"/>
      <c r="D63" s="120"/>
      <c r="E63" s="123"/>
      <c r="F63" s="120"/>
      <c r="G63" s="120"/>
    </row>
    <row r="64" spans="2:7" x14ac:dyDescent="0.25">
      <c r="B64" s="129"/>
      <c r="C64" s="120"/>
      <c r="D64" s="120"/>
      <c r="E64" s="123"/>
      <c r="F64" s="120"/>
      <c r="G64" s="120"/>
    </row>
    <row r="65" spans="2:7" x14ac:dyDescent="0.25">
      <c r="B65" s="129"/>
      <c r="C65" s="120"/>
      <c r="D65" s="120"/>
      <c r="E65" s="123"/>
      <c r="F65" s="120"/>
      <c r="G65" s="120"/>
    </row>
    <row r="66" spans="2:7" x14ac:dyDescent="0.25">
      <c r="B66" s="129"/>
      <c r="C66" s="120"/>
      <c r="D66" s="120"/>
      <c r="E66" s="123"/>
      <c r="F66" s="120"/>
      <c r="G66" s="120"/>
    </row>
    <row r="67" spans="2:7" x14ac:dyDescent="0.25">
      <c r="B67" s="129"/>
      <c r="C67" s="120"/>
      <c r="D67" s="120"/>
      <c r="E67" s="123"/>
      <c r="F67" s="120"/>
      <c r="G67" s="120"/>
    </row>
    <row r="68" spans="2:7" x14ac:dyDescent="0.25">
      <c r="B68" s="129"/>
      <c r="C68" s="120"/>
      <c r="D68" s="120"/>
      <c r="E68" s="123"/>
      <c r="F68" s="120"/>
      <c r="G68" s="120"/>
    </row>
    <row r="69" spans="2:7" ht="15.75" thickBot="1" x14ac:dyDescent="0.3">
      <c r="B69" s="130"/>
      <c r="C69" s="121"/>
      <c r="D69" s="121"/>
      <c r="E69" s="124"/>
      <c r="F69" s="121"/>
      <c r="G69" s="121"/>
    </row>
    <row r="70" spans="2:7" x14ac:dyDescent="0.25">
      <c r="B70" s="91" t="s">
        <v>84</v>
      </c>
      <c r="C70" s="94">
        <v>1</v>
      </c>
      <c r="D70" s="94">
        <v>1</v>
      </c>
      <c r="E70" s="125">
        <v>1</v>
      </c>
      <c r="F70" s="94" t="s">
        <v>22</v>
      </c>
      <c r="G70" s="94">
        <v>2</v>
      </c>
    </row>
    <row r="71" spans="2:7" x14ac:dyDescent="0.25">
      <c r="B71" s="92"/>
      <c r="C71" s="95"/>
      <c r="D71" s="95"/>
      <c r="E71" s="126"/>
      <c r="F71" s="95"/>
      <c r="G71" s="95"/>
    </row>
    <row r="72" spans="2:7" x14ac:dyDescent="0.25">
      <c r="B72" s="92"/>
      <c r="C72" s="95"/>
      <c r="D72" s="95"/>
      <c r="E72" s="126"/>
      <c r="F72" s="95"/>
      <c r="G72" s="95"/>
    </row>
    <row r="73" spans="2:7" x14ac:dyDescent="0.25">
      <c r="B73" s="92"/>
      <c r="C73" s="95"/>
      <c r="D73" s="95"/>
      <c r="E73" s="126"/>
      <c r="F73" s="95"/>
      <c r="G73" s="95"/>
    </row>
    <row r="74" spans="2:7" x14ac:dyDescent="0.25">
      <c r="B74" s="92"/>
      <c r="C74" s="95"/>
      <c r="D74" s="95"/>
      <c r="E74" s="126"/>
      <c r="F74" s="95"/>
      <c r="G74" s="95"/>
    </row>
    <row r="75" spans="2:7" ht="15.75" thickBot="1" x14ac:dyDescent="0.3">
      <c r="B75" s="93"/>
      <c r="C75" s="96"/>
      <c r="D75" s="96"/>
      <c r="E75" s="127"/>
      <c r="F75" s="96"/>
      <c r="G75" s="96"/>
    </row>
    <row r="76" spans="2:7" ht="15.75" thickBot="1" x14ac:dyDescent="0.3">
      <c r="B76" s="3"/>
      <c r="C76" s="57"/>
      <c r="D76" s="57"/>
      <c r="E76" s="25"/>
      <c r="F76" s="2"/>
      <c r="G76" s="2"/>
    </row>
    <row r="77" spans="2:7" ht="15" customHeight="1" x14ac:dyDescent="0.25">
      <c r="B77" s="91" t="s">
        <v>85</v>
      </c>
      <c r="C77" s="94" t="s">
        <v>19</v>
      </c>
      <c r="D77" s="94" t="s">
        <v>19</v>
      </c>
      <c r="E77" s="97" t="s">
        <v>24</v>
      </c>
      <c r="F77" s="94" t="s">
        <v>20</v>
      </c>
      <c r="G77" s="104">
        <f>(G81+G86)/2</f>
        <v>2</v>
      </c>
    </row>
    <row r="78" spans="2:7" ht="15" customHeight="1" x14ac:dyDescent="0.25">
      <c r="B78" s="92"/>
      <c r="C78" s="95"/>
      <c r="D78" s="95"/>
      <c r="E78" s="98"/>
      <c r="F78" s="95"/>
      <c r="G78" s="105"/>
    </row>
    <row r="79" spans="2:7" ht="15.75" customHeight="1" thickBot="1" x14ac:dyDescent="0.3">
      <c r="B79" s="93"/>
      <c r="C79" s="96"/>
      <c r="D79" s="96"/>
      <c r="E79" s="99"/>
      <c r="F79" s="96"/>
      <c r="G79" s="106"/>
    </row>
    <row r="80" spans="2:7" ht="15.75" thickBot="1" x14ac:dyDescent="0.3">
      <c r="B80" s="3" t="s">
        <v>21</v>
      </c>
      <c r="C80" s="57"/>
      <c r="D80" s="57"/>
      <c r="E80" s="25"/>
      <c r="F80" s="2"/>
      <c r="G80" s="2"/>
    </row>
    <row r="81" spans="2:7" x14ac:dyDescent="0.25">
      <c r="B81" s="91" t="s">
        <v>86</v>
      </c>
      <c r="C81" s="94">
        <v>14</v>
      </c>
      <c r="D81" s="94">
        <v>14</v>
      </c>
      <c r="E81" s="125">
        <f>D81/C81</f>
        <v>1</v>
      </c>
      <c r="F81" s="94" t="s">
        <v>26</v>
      </c>
      <c r="G81" s="94">
        <v>2</v>
      </c>
    </row>
    <row r="82" spans="2:7" x14ac:dyDescent="0.25">
      <c r="B82" s="92"/>
      <c r="C82" s="95"/>
      <c r="D82" s="95"/>
      <c r="E82" s="126"/>
      <c r="F82" s="95"/>
      <c r="G82" s="95"/>
    </row>
    <row r="83" spans="2:7" x14ac:dyDescent="0.25">
      <c r="B83" s="92"/>
      <c r="C83" s="95"/>
      <c r="D83" s="95"/>
      <c r="E83" s="126"/>
      <c r="F83" s="95"/>
      <c r="G83" s="95"/>
    </row>
    <row r="84" spans="2:7" x14ac:dyDescent="0.25">
      <c r="B84" s="92"/>
      <c r="C84" s="95"/>
      <c r="D84" s="95"/>
      <c r="E84" s="126"/>
      <c r="F84" s="95"/>
      <c r="G84" s="95"/>
    </row>
    <row r="85" spans="2:7" ht="15.75" thickBot="1" x14ac:dyDescent="0.3">
      <c r="B85" s="93"/>
      <c r="C85" s="96"/>
      <c r="D85" s="96"/>
      <c r="E85" s="127"/>
      <c r="F85" s="96"/>
      <c r="G85" s="96"/>
    </row>
    <row r="86" spans="2:7" x14ac:dyDescent="0.25">
      <c r="B86" s="91" t="s">
        <v>87</v>
      </c>
      <c r="C86" s="94" t="s">
        <v>19</v>
      </c>
      <c r="D86" s="94" t="s">
        <v>19</v>
      </c>
      <c r="E86" s="97" t="s">
        <v>162</v>
      </c>
      <c r="F86" s="94" t="s">
        <v>162</v>
      </c>
      <c r="G86" s="94">
        <f>(G93+G95+G98)/3</f>
        <v>2</v>
      </c>
    </row>
    <row r="87" spans="2:7" x14ac:dyDescent="0.25">
      <c r="B87" s="92"/>
      <c r="C87" s="95"/>
      <c r="D87" s="95"/>
      <c r="E87" s="98"/>
      <c r="F87" s="95"/>
      <c r="G87" s="95"/>
    </row>
    <row r="88" spans="2:7" x14ac:dyDescent="0.25">
      <c r="B88" s="92"/>
      <c r="C88" s="95"/>
      <c r="D88" s="95"/>
      <c r="E88" s="98"/>
      <c r="F88" s="95"/>
      <c r="G88" s="95"/>
    </row>
    <row r="89" spans="2:7" x14ac:dyDescent="0.25">
      <c r="B89" s="92"/>
      <c r="C89" s="95"/>
      <c r="D89" s="95"/>
      <c r="E89" s="98"/>
      <c r="F89" s="95"/>
      <c r="G89" s="95"/>
    </row>
    <row r="90" spans="2:7" x14ac:dyDescent="0.25">
      <c r="B90" s="92"/>
      <c r="C90" s="95"/>
      <c r="D90" s="95"/>
      <c r="E90" s="98"/>
      <c r="F90" s="95"/>
      <c r="G90" s="95"/>
    </row>
    <row r="91" spans="2:7" x14ac:dyDescent="0.25">
      <c r="B91" s="92"/>
      <c r="C91" s="95"/>
      <c r="D91" s="95"/>
      <c r="E91" s="98"/>
      <c r="F91" s="95"/>
      <c r="G91" s="95"/>
    </row>
    <row r="92" spans="2:7" ht="15.75" thickBot="1" x14ac:dyDescent="0.3">
      <c r="B92" s="93"/>
      <c r="C92" s="96"/>
      <c r="D92" s="96"/>
      <c r="E92" s="99"/>
      <c r="F92" s="96"/>
      <c r="G92" s="96"/>
    </row>
    <row r="93" spans="2:7" x14ac:dyDescent="0.25">
      <c r="B93" s="91" t="s">
        <v>88</v>
      </c>
      <c r="C93" s="94">
        <v>0</v>
      </c>
      <c r="D93" s="94">
        <v>0</v>
      </c>
      <c r="E93" s="125">
        <v>1</v>
      </c>
      <c r="F93" s="94" t="s">
        <v>178</v>
      </c>
      <c r="G93" s="94">
        <v>2</v>
      </c>
    </row>
    <row r="94" spans="2:7" ht="15.75" thickBot="1" x14ac:dyDescent="0.3">
      <c r="B94" s="93"/>
      <c r="C94" s="96"/>
      <c r="D94" s="96"/>
      <c r="E94" s="127"/>
      <c r="F94" s="96"/>
      <c r="G94" s="96"/>
    </row>
    <row r="95" spans="2:7" x14ac:dyDescent="0.25">
      <c r="B95" s="91" t="s">
        <v>89</v>
      </c>
      <c r="C95" s="94">
        <v>0</v>
      </c>
      <c r="D95" s="94">
        <v>0</v>
      </c>
      <c r="E95" s="125">
        <v>1</v>
      </c>
      <c r="F95" s="94" t="s">
        <v>178</v>
      </c>
      <c r="G95" s="94">
        <v>2</v>
      </c>
    </row>
    <row r="96" spans="2:7" x14ac:dyDescent="0.25">
      <c r="B96" s="92"/>
      <c r="C96" s="95"/>
      <c r="D96" s="95"/>
      <c r="E96" s="126"/>
      <c r="F96" s="95"/>
      <c r="G96" s="95"/>
    </row>
    <row r="97" spans="2:7" ht="15.75" thickBot="1" x14ac:dyDescent="0.3">
      <c r="B97" s="93"/>
      <c r="C97" s="96"/>
      <c r="D97" s="96"/>
      <c r="E97" s="127"/>
      <c r="F97" s="96"/>
      <c r="G97" s="96"/>
    </row>
    <row r="98" spans="2:7" x14ac:dyDescent="0.25">
      <c r="B98" s="91" t="s">
        <v>90</v>
      </c>
      <c r="C98" s="94">
        <v>0</v>
      </c>
      <c r="D98" s="94">
        <v>0</v>
      </c>
      <c r="E98" s="125">
        <v>1</v>
      </c>
      <c r="F98" s="94" t="s">
        <v>178</v>
      </c>
      <c r="G98" s="94">
        <v>2</v>
      </c>
    </row>
    <row r="99" spans="2:7" x14ac:dyDescent="0.25">
      <c r="B99" s="92"/>
      <c r="C99" s="95"/>
      <c r="D99" s="95"/>
      <c r="E99" s="126"/>
      <c r="F99" s="95"/>
      <c r="G99" s="95"/>
    </row>
    <row r="100" spans="2:7" ht="15.75" thickBot="1" x14ac:dyDescent="0.3">
      <c r="B100" s="93"/>
      <c r="C100" s="96"/>
      <c r="D100" s="96"/>
      <c r="E100" s="127"/>
      <c r="F100" s="96"/>
      <c r="G100" s="96"/>
    </row>
    <row r="101" spans="2:7" ht="15.75" thickBot="1" x14ac:dyDescent="0.3">
      <c r="B101" s="3"/>
      <c r="C101" s="57"/>
      <c r="D101" s="57"/>
      <c r="E101" s="25"/>
      <c r="F101" s="2"/>
      <c r="G101" s="2"/>
    </row>
    <row r="102" spans="2:7" ht="15" customHeight="1" x14ac:dyDescent="0.25">
      <c r="B102" s="91" t="s">
        <v>91</v>
      </c>
      <c r="C102" s="94" t="s">
        <v>162</v>
      </c>
      <c r="D102" s="94" t="s">
        <v>162</v>
      </c>
      <c r="E102" s="97" t="s">
        <v>162</v>
      </c>
      <c r="F102" s="94" t="s">
        <v>162</v>
      </c>
      <c r="G102" s="104">
        <f>G106</f>
        <v>2</v>
      </c>
    </row>
    <row r="103" spans="2:7" ht="15" customHeight="1" x14ac:dyDescent="0.25">
      <c r="B103" s="92"/>
      <c r="C103" s="95"/>
      <c r="D103" s="95"/>
      <c r="E103" s="98"/>
      <c r="F103" s="95"/>
      <c r="G103" s="105"/>
    </row>
    <row r="104" spans="2:7" ht="15" customHeight="1" x14ac:dyDescent="0.25">
      <c r="B104" s="92"/>
      <c r="C104" s="95"/>
      <c r="D104" s="95"/>
      <c r="E104" s="98"/>
      <c r="F104" s="95"/>
      <c r="G104" s="105"/>
    </row>
    <row r="105" spans="2:7" ht="15.75" customHeight="1" thickBot="1" x14ac:dyDescent="0.3">
      <c r="B105" s="93"/>
      <c r="C105" s="96"/>
      <c r="D105" s="96"/>
      <c r="E105" s="99"/>
      <c r="F105" s="96"/>
      <c r="G105" s="106"/>
    </row>
    <row r="106" spans="2:7" x14ac:dyDescent="0.25">
      <c r="B106" s="91" t="s">
        <v>92</v>
      </c>
      <c r="C106" s="94">
        <v>0</v>
      </c>
      <c r="D106" s="94">
        <v>0</v>
      </c>
      <c r="E106" s="125">
        <v>1</v>
      </c>
      <c r="F106" s="94" t="s">
        <v>179</v>
      </c>
      <c r="G106" s="94">
        <v>2</v>
      </c>
    </row>
    <row r="107" spans="2:7" x14ac:dyDescent="0.25">
      <c r="B107" s="92"/>
      <c r="C107" s="95"/>
      <c r="D107" s="95"/>
      <c r="E107" s="126"/>
      <c r="F107" s="95"/>
      <c r="G107" s="95"/>
    </row>
    <row r="108" spans="2:7" x14ac:dyDescent="0.25">
      <c r="B108" s="92"/>
      <c r="C108" s="95"/>
      <c r="D108" s="95"/>
      <c r="E108" s="126"/>
      <c r="F108" s="95"/>
      <c r="G108" s="95"/>
    </row>
    <row r="109" spans="2:7" x14ac:dyDescent="0.25">
      <c r="B109" s="92"/>
      <c r="C109" s="95"/>
      <c r="D109" s="95"/>
      <c r="E109" s="126"/>
      <c r="F109" s="95"/>
      <c r="G109" s="95"/>
    </row>
    <row r="110" spans="2:7" x14ac:dyDescent="0.25">
      <c r="B110" s="92"/>
      <c r="C110" s="95"/>
      <c r="D110" s="95"/>
      <c r="E110" s="126"/>
      <c r="F110" s="95"/>
      <c r="G110" s="95"/>
    </row>
    <row r="111" spans="2:7" x14ac:dyDescent="0.25">
      <c r="B111" s="92"/>
      <c r="C111" s="95"/>
      <c r="D111" s="95"/>
      <c r="E111" s="126"/>
      <c r="F111" s="95"/>
      <c r="G111" s="95"/>
    </row>
    <row r="112" spans="2:7" ht="15.75" thickBot="1" x14ac:dyDescent="0.3">
      <c r="B112" s="93"/>
      <c r="C112" s="96"/>
      <c r="D112" s="96"/>
      <c r="E112" s="127"/>
      <c r="F112" s="96"/>
      <c r="G112" s="96"/>
    </row>
    <row r="113" spans="2:7" ht="15.75" thickBot="1" x14ac:dyDescent="0.3">
      <c r="B113" s="3"/>
      <c r="C113" s="57"/>
      <c r="D113" s="57"/>
      <c r="E113" s="25"/>
      <c r="F113" s="2"/>
      <c r="G113" s="2"/>
    </row>
    <row r="114" spans="2:7" ht="15" customHeight="1" x14ac:dyDescent="0.25">
      <c r="B114" s="91" t="s">
        <v>93</v>
      </c>
      <c r="C114" s="94" t="s">
        <v>19</v>
      </c>
      <c r="D114" s="94" t="s">
        <v>19</v>
      </c>
      <c r="E114" s="97" t="s">
        <v>24</v>
      </c>
      <c r="F114" s="94" t="s">
        <v>20</v>
      </c>
      <c r="G114" s="104">
        <f>(G123+G129)/2</f>
        <v>2</v>
      </c>
    </row>
    <row r="115" spans="2:7" ht="15" customHeight="1" x14ac:dyDescent="0.25">
      <c r="B115" s="92"/>
      <c r="C115" s="95"/>
      <c r="D115" s="95"/>
      <c r="E115" s="98"/>
      <c r="F115" s="95"/>
      <c r="G115" s="105"/>
    </row>
    <row r="116" spans="2:7" ht="15" customHeight="1" x14ac:dyDescent="0.25">
      <c r="B116" s="92"/>
      <c r="C116" s="95"/>
      <c r="D116" s="95"/>
      <c r="E116" s="98"/>
      <c r="F116" s="95"/>
      <c r="G116" s="105"/>
    </row>
    <row r="117" spans="2:7" ht="15" customHeight="1" x14ac:dyDescent="0.25">
      <c r="B117" s="92"/>
      <c r="C117" s="95"/>
      <c r="D117" s="95"/>
      <c r="E117" s="98"/>
      <c r="F117" s="95"/>
      <c r="G117" s="105"/>
    </row>
    <row r="118" spans="2:7" ht="15" customHeight="1" x14ac:dyDescent="0.25">
      <c r="B118" s="92"/>
      <c r="C118" s="95"/>
      <c r="D118" s="95"/>
      <c r="E118" s="98"/>
      <c r="F118" s="95"/>
      <c r="G118" s="105"/>
    </row>
    <row r="119" spans="2:7" ht="15" customHeight="1" x14ac:dyDescent="0.25">
      <c r="B119" s="92"/>
      <c r="C119" s="95"/>
      <c r="D119" s="95"/>
      <c r="E119" s="98"/>
      <c r="F119" s="95"/>
      <c r="G119" s="105"/>
    </row>
    <row r="120" spans="2:7" ht="15" customHeight="1" x14ac:dyDescent="0.25">
      <c r="B120" s="92"/>
      <c r="C120" s="95"/>
      <c r="D120" s="95"/>
      <c r="E120" s="98"/>
      <c r="F120" s="95"/>
      <c r="G120" s="105"/>
    </row>
    <row r="121" spans="2:7" ht="15.75" customHeight="1" thickBot="1" x14ac:dyDescent="0.3">
      <c r="B121" s="93"/>
      <c r="C121" s="96"/>
      <c r="D121" s="96"/>
      <c r="E121" s="99"/>
      <c r="F121" s="96"/>
      <c r="G121" s="106"/>
    </row>
    <row r="122" spans="2:7" ht="15.75" thickBot="1" x14ac:dyDescent="0.3">
      <c r="B122" s="3" t="s">
        <v>21</v>
      </c>
      <c r="C122" s="57"/>
      <c r="D122" s="57"/>
      <c r="E122" s="25"/>
      <c r="F122" s="2"/>
      <c r="G122" s="2"/>
    </row>
    <row r="123" spans="2:7" x14ac:dyDescent="0.25">
      <c r="B123" s="91" t="s">
        <v>94</v>
      </c>
      <c r="C123" s="94">
        <v>1</v>
      </c>
      <c r="D123" s="94">
        <v>1</v>
      </c>
      <c r="E123" s="97">
        <v>1</v>
      </c>
      <c r="F123" s="94" t="s">
        <v>26</v>
      </c>
      <c r="G123" s="94">
        <v>2</v>
      </c>
    </row>
    <row r="124" spans="2:7" x14ac:dyDescent="0.25">
      <c r="B124" s="92"/>
      <c r="C124" s="95"/>
      <c r="D124" s="95"/>
      <c r="E124" s="98"/>
      <c r="F124" s="95"/>
      <c r="G124" s="95"/>
    </row>
    <row r="125" spans="2:7" x14ac:dyDescent="0.25">
      <c r="B125" s="92"/>
      <c r="C125" s="95"/>
      <c r="D125" s="95"/>
      <c r="E125" s="98"/>
      <c r="F125" s="95"/>
      <c r="G125" s="95"/>
    </row>
    <row r="126" spans="2:7" x14ac:dyDescent="0.25">
      <c r="B126" s="92"/>
      <c r="C126" s="95"/>
      <c r="D126" s="95"/>
      <c r="E126" s="98"/>
      <c r="F126" s="95"/>
      <c r="G126" s="95"/>
    </row>
    <row r="127" spans="2:7" x14ac:dyDescent="0.25">
      <c r="B127" s="92"/>
      <c r="C127" s="95"/>
      <c r="D127" s="95"/>
      <c r="E127" s="98"/>
      <c r="F127" s="95"/>
      <c r="G127" s="95"/>
    </row>
    <row r="128" spans="2:7" ht="15.75" thickBot="1" x14ac:dyDescent="0.3">
      <c r="B128" s="93"/>
      <c r="C128" s="96"/>
      <c r="D128" s="96"/>
      <c r="E128" s="99"/>
      <c r="F128" s="96"/>
      <c r="G128" s="96"/>
    </row>
    <row r="129" spans="2:7" x14ac:dyDescent="0.25">
      <c r="B129" s="128" t="s">
        <v>95</v>
      </c>
      <c r="C129" s="94">
        <v>0</v>
      </c>
      <c r="D129" s="94">
        <v>0</v>
      </c>
      <c r="E129" s="125">
        <v>1</v>
      </c>
      <c r="F129" s="94" t="s">
        <v>22</v>
      </c>
      <c r="G129" s="94">
        <v>2</v>
      </c>
    </row>
    <row r="130" spans="2:7" x14ac:dyDescent="0.25">
      <c r="B130" s="129"/>
      <c r="C130" s="95"/>
      <c r="D130" s="95"/>
      <c r="E130" s="126"/>
      <c r="F130" s="95"/>
      <c r="G130" s="95"/>
    </row>
    <row r="131" spans="2:7" x14ac:dyDescent="0.25">
      <c r="B131" s="129"/>
      <c r="C131" s="95"/>
      <c r="D131" s="95"/>
      <c r="E131" s="126"/>
      <c r="F131" s="95"/>
      <c r="G131" s="95"/>
    </row>
    <row r="132" spans="2:7" x14ac:dyDescent="0.25">
      <c r="B132" s="129"/>
      <c r="C132" s="95"/>
      <c r="D132" s="95"/>
      <c r="E132" s="126"/>
      <c r="F132" s="95"/>
      <c r="G132" s="95"/>
    </row>
    <row r="133" spans="2:7" x14ac:dyDescent="0.25">
      <c r="B133" s="129"/>
      <c r="C133" s="95"/>
      <c r="D133" s="95"/>
      <c r="E133" s="126"/>
      <c r="F133" s="95"/>
      <c r="G133" s="95"/>
    </row>
    <row r="134" spans="2:7" x14ac:dyDescent="0.25">
      <c r="B134" s="129"/>
      <c r="C134" s="95"/>
      <c r="D134" s="95"/>
      <c r="E134" s="126"/>
      <c r="F134" s="95"/>
      <c r="G134" s="95"/>
    </row>
    <row r="135" spans="2:7" x14ac:dyDescent="0.25">
      <c r="B135" s="129"/>
      <c r="C135" s="95"/>
      <c r="D135" s="95"/>
      <c r="E135" s="126"/>
      <c r="F135" s="95"/>
      <c r="G135" s="95"/>
    </row>
    <row r="136" spans="2:7" x14ac:dyDescent="0.25">
      <c r="B136" s="129"/>
      <c r="C136" s="95"/>
      <c r="D136" s="95"/>
      <c r="E136" s="126"/>
      <c r="F136" s="95"/>
      <c r="G136" s="95"/>
    </row>
    <row r="137" spans="2:7" x14ac:dyDescent="0.25">
      <c r="B137" s="129"/>
      <c r="C137" s="95"/>
      <c r="D137" s="95"/>
      <c r="E137" s="126"/>
      <c r="F137" s="95"/>
      <c r="G137" s="95"/>
    </row>
    <row r="138" spans="2:7" x14ac:dyDescent="0.25">
      <c r="B138" s="129"/>
      <c r="C138" s="95"/>
      <c r="D138" s="95"/>
      <c r="E138" s="126"/>
      <c r="F138" s="95"/>
      <c r="G138" s="95"/>
    </row>
    <row r="139" spans="2:7" ht="15.75" thickBot="1" x14ac:dyDescent="0.3">
      <c r="B139" s="130"/>
      <c r="C139" s="96"/>
      <c r="D139" s="96"/>
      <c r="E139" s="127"/>
      <c r="F139" s="96"/>
      <c r="G139" s="96"/>
    </row>
    <row r="140" spans="2:7" ht="15.75" thickBot="1" x14ac:dyDescent="0.3">
      <c r="B140" s="3"/>
      <c r="C140" s="57"/>
      <c r="D140" s="57"/>
      <c r="E140" s="25"/>
      <c r="F140" s="2"/>
      <c r="G140" s="2"/>
    </row>
    <row r="141" spans="2:7" ht="26.25" thickBot="1" x14ac:dyDescent="0.3">
      <c r="B141" s="7" t="s">
        <v>96</v>
      </c>
      <c r="C141" s="21" t="s">
        <v>19</v>
      </c>
      <c r="D141" s="21" t="s">
        <v>19</v>
      </c>
      <c r="E141" s="27" t="s">
        <v>24</v>
      </c>
      <c r="F141" s="21" t="s">
        <v>20</v>
      </c>
      <c r="G141" s="28">
        <f>(G13+G22+G77+G102+G114)/5</f>
        <v>2</v>
      </c>
    </row>
    <row r="144" spans="2:7" x14ac:dyDescent="0.25">
      <c r="B144" s="36" t="str">
        <f>'2.1 Инф'!B149</f>
        <v xml:space="preserve">Генеральный директор </v>
      </c>
      <c r="C144" s="37"/>
      <c r="D144" s="36" t="str">
        <f>'2.1 Инф'!D149</f>
        <v>С.В. Левченков</v>
      </c>
    </row>
    <row r="145" spans="2:2" x14ac:dyDescent="0.25">
      <c r="B145" s="1"/>
    </row>
    <row r="148" spans="2:2" x14ac:dyDescent="0.25">
      <c r="B148" s="40"/>
    </row>
  </sheetData>
  <mergeCells count="121">
    <mergeCell ref="B52:B60"/>
    <mergeCell ref="F52:F60"/>
    <mergeCell ref="C41:C51"/>
    <mergeCell ref="G95:G97"/>
    <mergeCell ref="G106:G112"/>
    <mergeCell ref="C98:C100"/>
    <mergeCell ref="D98:D100"/>
    <mergeCell ref="E98:E100"/>
    <mergeCell ref="C102:C105"/>
    <mergeCell ref="D102:D105"/>
    <mergeCell ref="E102:E105"/>
    <mergeCell ref="G77:G79"/>
    <mergeCell ref="C81:C85"/>
    <mergeCell ref="D81:D85"/>
    <mergeCell ref="E81:E85"/>
    <mergeCell ref="G81:G85"/>
    <mergeCell ref="E86:E92"/>
    <mergeCell ref="G86:G92"/>
    <mergeCell ref="G52:G60"/>
    <mergeCell ref="B81:B85"/>
    <mergeCell ref="F81:F85"/>
    <mergeCell ref="B86:B92"/>
    <mergeCell ref="C86:C92"/>
    <mergeCell ref="D86:D92"/>
    <mergeCell ref="B129:B139"/>
    <mergeCell ref="F129:F139"/>
    <mergeCell ref="B114:B121"/>
    <mergeCell ref="C114:C121"/>
    <mergeCell ref="D114:D121"/>
    <mergeCell ref="E114:E121"/>
    <mergeCell ref="F114:F121"/>
    <mergeCell ref="B123:B128"/>
    <mergeCell ref="F123:F128"/>
    <mergeCell ref="F86:F92"/>
    <mergeCell ref="B61:B69"/>
    <mergeCell ref="F61:F69"/>
    <mergeCell ref="B70:B75"/>
    <mergeCell ref="F70:F75"/>
    <mergeCell ref="B77:B79"/>
    <mergeCell ref="C77:C79"/>
    <mergeCell ref="D77:D79"/>
    <mergeCell ref="E77:E79"/>
    <mergeCell ref="F77:F79"/>
    <mergeCell ref="C61:C69"/>
    <mergeCell ref="C70:C75"/>
    <mergeCell ref="D70:D75"/>
    <mergeCell ref="E70:E75"/>
    <mergeCell ref="B98:B100"/>
    <mergeCell ref="F98:F100"/>
    <mergeCell ref="G98:G100"/>
    <mergeCell ref="B102:B105"/>
    <mergeCell ref="F102:F105"/>
    <mergeCell ref="B106:B112"/>
    <mergeCell ref="B93:B94"/>
    <mergeCell ref="F93:F94"/>
    <mergeCell ref="G93:G94"/>
    <mergeCell ref="B95:B97"/>
    <mergeCell ref="F95:F97"/>
    <mergeCell ref="E95:E97"/>
    <mergeCell ref="C93:C94"/>
    <mergeCell ref="D93:D94"/>
    <mergeCell ref="E93:E94"/>
    <mergeCell ref="C95:C97"/>
    <mergeCell ref="D95:D97"/>
    <mergeCell ref="G102:G105"/>
    <mergeCell ref="C106:C112"/>
    <mergeCell ref="D106:D112"/>
    <mergeCell ref="E106:E112"/>
    <mergeCell ref="F106:F112"/>
    <mergeCell ref="G114:G121"/>
    <mergeCell ref="C123:C128"/>
    <mergeCell ref="D123:D128"/>
    <mergeCell ref="E123:E128"/>
    <mergeCell ref="G123:G128"/>
    <mergeCell ref="C129:C139"/>
    <mergeCell ref="D129:D139"/>
    <mergeCell ref="E129:E139"/>
    <mergeCell ref="G129:G139"/>
    <mergeCell ref="B7:B11"/>
    <mergeCell ref="C9:C11"/>
    <mergeCell ref="D9:D11"/>
    <mergeCell ref="E7:E11"/>
    <mergeCell ref="G7:G11"/>
    <mergeCell ref="B13:B20"/>
    <mergeCell ref="F13:F20"/>
    <mergeCell ref="B22:B24"/>
    <mergeCell ref="C22:C24"/>
    <mergeCell ref="E22:E24"/>
    <mergeCell ref="F22:F24"/>
    <mergeCell ref="C7:D8"/>
    <mergeCell ref="F7:F11"/>
    <mergeCell ref="C13:C20"/>
    <mergeCell ref="D13:D20"/>
    <mergeCell ref="E13:E20"/>
    <mergeCell ref="G13:G20"/>
    <mergeCell ref="D22:D24"/>
    <mergeCell ref="G22:G24"/>
    <mergeCell ref="G70:G75"/>
    <mergeCell ref="C52:C60"/>
    <mergeCell ref="B26:B32"/>
    <mergeCell ref="F26:F32"/>
    <mergeCell ref="B33:B40"/>
    <mergeCell ref="F33:F40"/>
    <mergeCell ref="D41:D51"/>
    <mergeCell ref="E41:E51"/>
    <mergeCell ref="D52:D60"/>
    <mergeCell ref="E52:E60"/>
    <mergeCell ref="D61:D69"/>
    <mergeCell ref="E61:E69"/>
    <mergeCell ref="C26:C32"/>
    <mergeCell ref="D26:D32"/>
    <mergeCell ref="E26:E32"/>
    <mergeCell ref="G26:G32"/>
    <mergeCell ref="C33:C40"/>
    <mergeCell ref="D33:D40"/>
    <mergeCell ref="E33:E40"/>
    <mergeCell ref="G33:G40"/>
    <mergeCell ref="G61:G69"/>
    <mergeCell ref="B41:B51"/>
    <mergeCell ref="F41:F51"/>
    <mergeCell ref="G41:G51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2:L164"/>
  <sheetViews>
    <sheetView topLeftCell="A52" workbookViewId="0">
      <selection activeCell="H63" sqref="H63"/>
    </sheetView>
  </sheetViews>
  <sheetFormatPr defaultRowHeight="15" x14ac:dyDescent="0.25"/>
  <cols>
    <col min="2" max="2" width="4.42578125" customWidth="1"/>
    <col min="3" max="3" width="43.140625" customWidth="1"/>
    <col min="4" max="4" width="9.140625" customWidth="1"/>
  </cols>
  <sheetData>
    <row r="2" spans="3:9" x14ac:dyDescent="0.25">
      <c r="C2" s="1" t="s">
        <v>97</v>
      </c>
      <c r="D2" s="1"/>
      <c r="E2" s="1"/>
      <c r="F2" s="1"/>
      <c r="G2" s="1"/>
      <c r="H2" s="1"/>
    </row>
    <row r="3" spans="3:9" x14ac:dyDescent="0.25">
      <c r="C3" s="1" t="s">
        <v>172</v>
      </c>
      <c r="D3" s="1"/>
    </row>
    <row r="4" spans="3:9" x14ac:dyDescent="0.25">
      <c r="C4" s="1" t="s">
        <v>173</v>
      </c>
      <c r="D4" s="1"/>
    </row>
    <row r="5" spans="3:9" x14ac:dyDescent="0.25">
      <c r="C5" s="1" t="s">
        <v>174</v>
      </c>
      <c r="D5" s="1"/>
    </row>
    <row r="6" spans="3:9" x14ac:dyDescent="0.25">
      <c r="C6" s="1" t="s">
        <v>175</v>
      </c>
      <c r="D6" s="1"/>
    </row>
    <row r="7" spans="3:9" x14ac:dyDescent="0.25">
      <c r="C7" s="1"/>
      <c r="D7" s="1"/>
    </row>
    <row r="8" spans="3:9" ht="15" customHeight="1" x14ac:dyDescent="0.25">
      <c r="C8" s="42" t="str">
        <f>'2.3 Обр.св'!B5</f>
        <v>ООО "Промэнергосеть"</v>
      </c>
      <c r="D8" s="44" t="s">
        <v>192</v>
      </c>
      <c r="E8" s="42"/>
      <c r="F8" s="42"/>
      <c r="G8" s="42"/>
    </row>
    <row r="10" spans="3:9" x14ac:dyDescent="0.25">
      <c r="C10" s="16" t="s">
        <v>8</v>
      </c>
      <c r="D10" s="134" t="s">
        <v>11</v>
      </c>
      <c r="E10" s="134"/>
      <c r="F10" s="134"/>
      <c r="G10" s="134"/>
      <c r="H10" s="134"/>
      <c r="I10" s="134"/>
    </row>
    <row r="11" spans="3:9" ht="39" x14ac:dyDescent="0.25">
      <c r="C11" s="10" t="s">
        <v>98</v>
      </c>
      <c r="D11" s="12" t="s">
        <v>183</v>
      </c>
      <c r="E11" s="12" t="s">
        <v>194</v>
      </c>
      <c r="F11" s="12" t="s">
        <v>184</v>
      </c>
      <c r="G11" s="12" t="s">
        <v>185</v>
      </c>
      <c r="H11" s="12" t="s">
        <v>186</v>
      </c>
      <c r="I11" s="12" t="s">
        <v>187</v>
      </c>
    </row>
    <row r="12" spans="3:9" ht="24" customHeight="1" x14ac:dyDescent="0.25">
      <c r="C12" s="17" t="s">
        <v>99</v>
      </c>
      <c r="D12" s="32">
        <f>'2.1 Инф'!G146</f>
        <v>1.7777777777777777</v>
      </c>
      <c r="E12" s="32">
        <f>D12</f>
        <v>1.7777777777777777</v>
      </c>
      <c r="F12" s="32">
        <f t="shared" ref="F12:G12" si="0">E12</f>
        <v>1.7777777777777777</v>
      </c>
      <c r="G12" s="32">
        <f t="shared" si="0"/>
        <v>1.7777777777777777</v>
      </c>
      <c r="H12" s="32">
        <f t="shared" ref="H12" si="1">G12</f>
        <v>1.7777777777777777</v>
      </c>
      <c r="I12" s="32">
        <f t="shared" ref="I12" si="2">H12</f>
        <v>1.7777777777777777</v>
      </c>
    </row>
    <row r="13" spans="3:9" x14ac:dyDescent="0.25">
      <c r="C13" s="18" t="s">
        <v>100</v>
      </c>
      <c r="D13" s="30">
        <v>2</v>
      </c>
      <c r="E13" s="30">
        <v>2</v>
      </c>
      <c r="F13" s="30"/>
      <c r="G13" s="30"/>
      <c r="H13" s="30"/>
      <c r="I13" s="30"/>
    </row>
    <row r="14" spans="3:9" x14ac:dyDescent="0.25">
      <c r="C14" s="18" t="s">
        <v>121</v>
      </c>
      <c r="D14" s="30">
        <v>2</v>
      </c>
      <c r="E14" s="30">
        <v>2</v>
      </c>
      <c r="F14" s="30"/>
      <c r="G14" s="30"/>
      <c r="H14" s="30"/>
      <c r="I14" s="30"/>
    </row>
    <row r="15" spans="3:9" x14ac:dyDescent="0.25">
      <c r="C15" s="18" t="s">
        <v>122</v>
      </c>
      <c r="D15" s="30">
        <v>2</v>
      </c>
      <c r="E15" s="30">
        <v>2</v>
      </c>
      <c r="F15" s="30"/>
      <c r="G15" s="30"/>
      <c r="H15" s="30"/>
      <c r="I15" s="30"/>
    </row>
    <row r="16" spans="3:9" x14ac:dyDescent="0.25">
      <c r="C16" s="18" t="s">
        <v>123</v>
      </c>
      <c r="D16" s="30">
        <v>2</v>
      </c>
      <c r="E16" s="30">
        <v>2</v>
      </c>
      <c r="F16" s="30"/>
      <c r="G16" s="30"/>
      <c r="H16" s="30"/>
      <c r="I16" s="30"/>
    </row>
    <row r="17" spans="3:12" x14ac:dyDescent="0.25">
      <c r="C17" s="18" t="s">
        <v>124</v>
      </c>
      <c r="D17" s="30">
        <v>2</v>
      </c>
      <c r="E17" s="30">
        <v>2</v>
      </c>
      <c r="F17" s="30"/>
      <c r="G17" s="30"/>
      <c r="H17" s="30"/>
      <c r="I17" s="30"/>
    </row>
    <row r="18" spans="3:12" x14ac:dyDescent="0.25">
      <c r="C18" s="18" t="s">
        <v>102</v>
      </c>
      <c r="D18" s="30">
        <v>2</v>
      </c>
      <c r="E18" s="30">
        <v>2</v>
      </c>
      <c r="F18" s="30"/>
      <c r="G18" s="30"/>
      <c r="H18" s="30"/>
      <c r="I18" s="30"/>
    </row>
    <row r="19" spans="3:12" x14ac:dyDescent="0.25">
      <c r="C19" s="18" t="s">
        <v>103</v>
      </c>
      <c r="D19" s="30">
        <v>2</v>
      </c>
      <c r="E19" s="30">
        <v>2</v>
      </c>
      <c r="F19" s="30"/>
      <c r="G19" s="30"/>
      <c r="H19" s="30"/>
      <c r="I19" s="30"/>
    </row>
    <row r="20" spans="3:12" x14ac:dyDescent="0.25">
      <c r="C20" s="18" t="s">
        <v>104</v>
      </c>
      <c r="D20" s="30">
        <v>2</v>
      </c>
      <c r="E20" s="30">
        <v>2</v>
      </c>
      <c r="F20" s="30"/>
      <c r="G20" s="30"/>
      <c r="H20" s="30"/>
      <c r="I20" s="30"/>
    </row>
    <row r="21" spans="3:12" x14ac:dyDescent="0.25">
      <c r="C21" s="18" t="s">
        <v>105</v>
      </c>
      <c r="D21" s="30">
        <v>2</v>
      </c>
      <c r="E21" s="30">
        <v>2</v>
      </c>
      <c r="F21" s="30"/>
      <c r="G21" s="30"/>
      <c r="H21" s="30"/>
      <c r="I21" s="30"/>
    </row>
    <row r="22" spans="3:12" x14ac:dyDescent="0.25">
      <c r="C22" s="18" t="s">
        <v>106</v>
      </c>
      <c r="D22" s="30">
        <v>2</v>
      </c>
      <c r="E22" s="30">
        <v>2</v>
      </c>
      <c r="F22" s="30"/>
      <c r="G22" s="30"/>
      <c r="H22" s="30"/>
      <c r="I22" s="30"/>
    </row>
    <row r="23" spans="3:12" x14ac:dyDescent="0.25">
      <c r="C23" s="18" t="s">
        <v>107</v>
      </c>
      <c r="D23" s="30">
        <v>2</v>
      </c>
      <c r="E23" s="30">
        <v>2</v>
      </c>
      <c r="F23" s="30"/>
      <c r="G23" s="30"/>
      <c r="H23" s="30"/>
      <c r="I23" s="30"/>
    </row>
    <row r="24" spans="3:12" x14ac:dyDescent="0.25">
      <c r="C24" s="18" t="s">
        <v>108</v>
      </c>
      <c r="D24" s="30">
        <v>2</v>
      </c>
      <c r="E24" s="30">
        <v>2</v>
      </c>
      <c r="F24" s="30"/>
      <c r="G24" s="30"/>
      <c r="H24" s="30"/>
      <c r="I24" s="30"/>
    </row>
    <row r="25" spans="3:12" x14ac:dyDescent="0.25">
      <c r="C25" s="18" t="s">
        <v>109</v>
      </c>
      <c r="D25" s="30">
        <v>2</v>
      </c>
      <c r="E25" s="30">
        <v>2</v>
      </c>
      <c r="F25" s="30"/>
      <c r="G25" s="30"/>
      <c r="H25" s="30"/>
      <c r="I25" s="30"/>
    </row>
    <row r="26" spans="3:12" ht="24" customHeight="1" x14ac:dyDescent="0.25">
      <c r="C26" s="19" t="s">
        <v>110</v>
      </c>
      <c r="D26" s="71">
        <f>'2.2 Исп'!G165+0.0003</f>
        <v>0.58601428571428571</v>
      </c>
      <c r="E26" s="71">
        <f t="shared" ref="E26:G26" si="3">D26</f>
        <v>0.58601428571428571</v>
      </c>
      <c r="F26" s="71">
        <f t="shared" si="3"/>
        <v>0.58601428571428571</v>
      </c>
      <c r="G26" s="71">
        <f t="shared" si="3"/>
        <v>0.58601428571428571</v>
      </c>
      <c r="H26" s="71">
        <f t="shared" ref="H26" si="4">G26</f>
        <v>0.58601428571428571</v>
      </c>
      <c r="I26" s="71">
        <f t="shared" ref="I26" si="5">H26</f>
        <v>0.58601428571428571</v>
      </c>
    </row>
    <row r="27" spans="3:12" x14ac:dyDescent="0.25">
      <c r="C27" s="18" t="s">
        <v>100</v>
      </c>
      <c r="D27" s="30">
        <v>2</v>
      </c>
      <c r="E27" s="30">
        <v>2</v>
      </c>
      <c r="F27" s="30"/>
      <c r="G27" s="30"/>
      <c r="H27" s="30"/>
      <c r="I27" s="30"/>
      <c r="L27">
        <f>0.1*2+0.7*0.586+0.2*2</f>
        <v>1.0102</v>
      </c>
    </row>
    <row r="28" spans="3:12" x14ac:dyDescent="0.25">
      <c r="C28" s="18" t="s">
        <v>101</v>
      </c>
      <c r="D28" s="30">
        <v>2</v>
      </c>
      <c r="E28" s="30">
        <v>2</v>
      </c>
      <c r="F28" s="30"/>
      <c r="G28" s="30"/>
      <c r="H28" s="30"/>
      <c r="I28" s="30"/>
    </row>
    <row r="29" spans="3:12" x14ac:dyDescent="0.25">
      <c r="C29" s="18" t="s">
        <v>102</v>
      </c>
      <c r="D29" s="30">
        <v>0.5</v>
      </c>
      <c r="E29" s="30">
        <v>0.5</v>
      </c>
      <c r="F29" s="30"/>
      <c r="G29" s="30"/>
      <c r="H29" s="30"/>
      <c r="I29" s="30"/>
    </row>
    <row r="30" spans="3:12" x14ac:dyDescent="0.25">
      <c r="C30" s="18" t="s">
        <v>125</v>
      </c>
      <c r="D30" s="30">
        <v>0.5</v>
      </c>
      <c r="E30" s="30">
        <v>0.5</v>
      </c>
      <c r="F30" s="30"/>
      <c r="G30" s="30"/>
      <c r="H30" s="30"/>
      <c r="I30" s="30"/>
    </row>
    <row r="31" spans="3:12" x14ac:dyDescent="0.25">
      <c r="C31" s="18" t="s">
        <v>126</v>
      </c>
      <c r="D31" s="30">
        <v>0.5</v>
      </c>
      <c r="E31" s="30">
        <v>0.5</v>
      </c>
      <c r="F31" s="30"/>
      <c r="G31" s="30"/>
      <c r="H31" s="30"/>
      <c r="I31" s="30"/>
    </row>
    <row r="32" spans="3:12" x14ac:dyDescent="0.25">
      <c r="C32" s="18" t="s">
        <v>104</v>
      </c>
      <c r="D32" s="30">
        <v>0.5</v>
      </c>
      <c r="E32" s="30">
        <v>0.5</v>
      </c>
      <c r="F32" s="30"/>
      <c r="G32" s="30"/>
      <c r="H32" s="30"/>
      <c r="I32" s="30"/>
    </row>
    <row r="33" spans="3:9" x14ac:dyDescent="0.25">
      <c r="C33" s="18" t="s">
        <v>111</v>
      </c>
      <c r="D33" s="30">
        <v>0.2</v>
      </c>
      <c r="E33" s="30">
        <v>0.2</v>
      </c>
      <c r="F33" s="30"/>
      <c r="G33" s="30"/>
      <c r="H33" s="30"/>
      <c r="I33" s="30"/>
    </row>
    <row r="34" spans="3:9" x14ac:dyDescent="0.25">
      <c r="C34" s="18" t="s">
        <v>112</v>
      </c>
      <c r="D34" s="30">
        <v>0.2</v>
      </c>
      <c r="E34" s="30">
        <v>0.2</v>
      </c>
      <c r="F34" s="30"/>
      <c r="G34" s="30"/>
      <c r="H34" s="30"/>
      <c r="I34" s="30"/>
    </row>
    <row r="35" spans="3:9" x14ac:dyDescent="0.25">
      <c r="C35" s="18" t="s">
        <v>107</v>
      </c>
      <c r="D35" s="30">
        <v>0.5</v>
      </c>
      <c r="E35" s="30">
        <v>0.5</v>
      </c>
      <c r="F35" s="30"/>
      <c r="G35" s="30"/>
      <c r="H35" s="30"/>
      <c r="I35" s="30"/>
    </row>
    <row r="36" spans="3:9" x14ac:dyDescent="0.25">
      <c r="C36" s="18" t="s">
        <v>108</v>
      </c>
      <c r="D36" s="30">
        <v>0.5</v>
      </c>
      <c r="E36" s="30">
        <v>0.5</v>
      </c>
      <c r="F36" s="30"/>
      <c r="G36" s="30"/>
      <c r="H36" s="30"/>
      <c r="I36" s="30"/>
    </row>
    <row r="37" spans="3:9" x14ac:dyDescent="0.25">
      <c r="C37" s="18" t="s">
        <v>109</v>
      </c>
      <c r="D37" s="30">
        <v>0.5</v>
      </c>
      <c r="E37" s="30">
        <v>0.5</v>
      </c>
      <c r="F37" s="30"/>
      <c r="G37" s="30"/>
      <c r="H37" s="30"/>
      <c r="I37" s="30"/>
    </row>
    <row r="38" spans="3:9" x14ac:dyDescent="0.25">
      <c r="C38" s="18" t="s">
        <v>113</v>
      </c>
      <c r="D38" s="30">
        <v>0.2</v>
      </c>
      <c r="E38" s="30">
        <v>0.2</v>
      </c>
      <c r="F38" s="30"/>
      <c r="G38" s="30"/>
      <c r="H38" s="30"/>
      <c r="I38" s="30"/>
    </row>
    <row r="39" spans="3:9" ht="27" customHeight="1" x14ac:dyDescent="0.25">
      <c r="C39" s="19" t="s">
        <v>114</v>
      </c>
      <c r="D39" s="31">
        <f>'2.3 Обр.св'!G141</f>
        <v>2</v>
      </c>
      <c r="E39" s="31">
        <f>D39</f>
        <v>2</v>
      </c>
      <c r="F39" s="31">
        <f t="shared" ref="F39:G39" si="6">E39</f>
        <v>2</v>
      </c>
      <c r="G39" s="31">
        <f t="shared" si="6"/>
        <v>2</v>
      </c>
      <c r="H39" s="31">
        <f t="shared" ref="H39" si="7">G39</f>
        <v>2</v>
      </c>
      <c r="I39" s="31">
        <f t="shared" ref="I39" si="8">H39</f>
        <v>2</v>
      </c>
    </row>
    <row r="40" spans="3:9" x14ac:dyDescent="0.25">
      <c r="C40" s="18" t="s">
        <v>115</v>
      </c>
      <c r="D40" s="30">
        <v>2</v>
      </c>
      <c r="E40" s="30">
        <v>2</v>
      </c>
      <c r="F40" s="30"/>
      <c r="G40" s="30"/>
      <c r="H40" s="30"/>
      <c r="I40" s="30"/>
    </row>
    <row r="41" spans="3:9" x14ac:dyDescent="0.25">
      <c r="C41" s="18" t="s">
        <v>102</v>
      </c>
      <c r="D41" s="30">
        <v>2</v>
      </c>
      <c r="E41" s="30">
        <v>2</v>
      </c>
      <c r="F41" s="30"/>
      <c r="G41" s="30"/>
      <c r="H41" s="30"/>
      <c r="I41" s="30"/>
    </row>
    <row r="42" spans="3:9" x14ac:dyDescent="0.25">
      <c r="C42" s="18" t="s">
        <v>103</v>
      </c>
      <c r="D42" s="30">
        <v>2</v>
      </c>
      <c r="E42" s="30">
        <v>2</v>
      </c>
      <c r="F42" s="30"/>
      <c r="G42" s="30"/>
      <c r="H42" s="30"/>
      <c r="I42" s="30"/>
    </row>
    <row r="43" spans="3:9" x14ac:dyDescent="0.25">
      <c r="C43" s="18" t="s">
        <v>104</v>
      </c>
      <c r="D43" s="30">
        <v>2</v>
      </c>
      <c r="E43" s="30">
        <v>2</v>
      </c>
      <c r="F43" s="30"/>
      <c r="G43" s="30"/>
      <c r="H43" s="30"/>
      <c r="I43" s="30"/>
    </row>
    <row r="44" spans="3:9" x14ac:dyDescent="0.25">
      <c r="C44" s="18" t="s">
        <v>116</v>
      </c>
      <c r="D44" s="30">
        <v>2</v>
      </c>
      <c r="E44" s="30">
        <v>2</v>
      </c>
      <c r="F44" s="30"/>
      <c r="G44" s="30"/>
      <c r="H44" s="30"/>
      <c r="I44" s="30"/>
    </row>
    <row r="45" spans="3:9" x14ac:dyDescent="0.25">
      <c r="C45" s="18" t="s">
        <v>117</v>
      </c>
      <c r="D45" s="30">
        <v>2</v>
      </c>
      <c r="E45" s="30">
        <v>2</v>
      </c>
      <c r="F45" s="30"/>
      <c r="G45" s="30"/>
      <c r="H45" s="30"/>
      <c r="I45" s="30"/>
    </row>
    <row r="46" spans="3:9" x14ac:dyDescent="0.25">
      <c r="C46" s="18" t="s">
        <v>118</v>
      </c>
      <c r="D46" s="30">
        <v>2</v>
      </c>
      <c r="E46" s="30">
        <v>2</v>
      </c>
      <c r="F46" s="30"/>
      <c r="G46" s="30"/>
      <c r="H46" s="30"/>
      <c r="I46" s="30"/>
    </row>
    <row r="47" spans="3:9" x14ac:dyDescent="0.25">
      <c r="C47" s="18" t="s">
        <v>111</v>
      </c>
      <c r="D47" s="30">
        <v>2</v>
      </c>
      <c r="E47" s="30">
        <v>2</v>
      </c>
      <c r="F47" s="30"/>
      <c r="G47" s="30"/>
      <c r="H47" s="30"/>
      <c r="I47" s="30"/>
    </row>
    <row r="48" spans="3:9" x14ac:dyDescent="0.25">
      <c r="C48" s="18" t="s">
        <v>127</v>
      </c>
      <c r="D48" s="30">
        <v>2</v>
      </c>
      <c r="E48" s="30">
        <v>2</v>
      </c>
      <c r="F48" s="30"/>
      <c r="G48" s="30"/>
      <c r="H48" s="30"/>
      <c r="I48" s="30"/>
    </row>
    <row r="49" spans="3:9" x14ac:dyDescent="0.25">
      <c r="C49" s="18" t="s">
        <v>128</v>
      </c>
      <c r="D49" s="30">
        <v>2</v>
      </c>
      <c r="E49" s="30">
        <v>2</v>
      </c>
      <c r="F49" s="30"/>
      <c r="G49" s="30"/>
      <c r="H49" s="30"/>
      <c r="I49" s="30"/>
    </row>
    <row r="50" spans="3:9" x14ac:dyDescent="0.25">
      <c r="C50" s="18" t="s">
        <v>129</v>
      </c>
      <c r="D50" s="30">
        <v>2</v>
      </c>
      <c r="E50" s="30">
        <v>2</v>
      </c>
      <c r="F50" s="30"/>
      <c r="G50" s="30"/>
      <c r="H50" s="30"/>
      <c r="I50" s="30"/>
    </row>
    <row r="51" spans="3:9" x14ac:dyDescent="0.25">
      <c r="C51" s="18" t="s">
        <v>112</v>
      </c>
      <c r="D51" s="30">
        <v>2</v>
      </c>
      <c r="E51" s="30">
        <v>2</v>
      </c>
      <c r="F51" s="30"/>
      <c r="G51" s="30"/>
      <c r="H51" s="30"/>
      <c r="I51" s="30"/>
    </row>
    <row r="52" spans="3:9" x14ac:dyDescent="0.25">
      <c r="C52" s="18" t="s">
        <v>107</v>
      </c>
      <c r="D52" s="30">
        <v>2</v>
      </c>
      <c r="E52" s="30">
        <v>2</v>
      </c>
      <c r="F52" s="30"/>
      <c r="G52" s="30"/>
      <c r="H52" s="30"/>
      <c r="I52" s="30"/>
    </row>
    <row r="53" spans="3:9" x14ac:dyDescent="0.25">
      <c r="C53" s="18" t="s">
        <v>119</v>
      </c>
      <c r="D53" s="30">
        <v>2</v>
      </c>
      <c r="E53" s="30">
        <v>2</v>
      </c>
      <c r="F53" s="30"/>
      <c r="G53" s="30"/>
      <c r="H53" s="30"/>
      <c r="I53" s="30"/>
    </row>
    <row r="54" spans="3:9" ht="46.5" customHeight="1" x14ac:dyDescent="0.25">
      <c r="C54" s="20" t="s">
        <v>120</v>
      </c>
      <c r="D54" s="73">
        <f>0.1*D12+0.7*D26+0.2*D39</f>
        <v>0.9879877777777778</v>
      </c>
      <c r="E54" s="73">
        <f>D54</f>
        <v>0.9879877777777778</v>
      </c>
      <c r="F54" s="73">
        <f t="shared" ref="F54:G54" si="9">E54</f>
        <v>0.9879877777777778</v>
      </c>
      <c r="G54" s="73">
        <f t="shared" si="9"/>
        <v>0.9879877777777778</v>
      </c>
      <c r="H54" s="73">
        <f t="shared" ref="H54" si="10">G54</f>
        <v>0.9879877777777778</v>
      </c>
      <c r="I54" s="73">
        <f t="shared" ref="I54" si="11">H54</f>
        <v>0.9879877777777778</v>
      </c>
    </row>
    <row r="55" spans="3:9" x14ac:dyDescent="0.25">
      <c r="C55" s="41"/>
      <c r="D55" s="41"/>
      <c r="E55" s="41"/>
      <c r="F55" s="41"/>
      <c r="G55" s="41"/>
    </row>
    <row r="56" spans="3:9" x14ac:dyDescent="0.25">
      <c r="C56" s="8"/>
      <c r="D56" s="8"/>
    </row>
    <row r="57" spans="3:9" x14ac:dyDescent="0.25">
      <c r="C57" s="36" t="str">
        <f>'2.1 Инф'!B149</f>
        <v xml:space="preserve">Генеральный директор </v>
      </c>
      <c r="D57" s="37"/>
      <c r="E57" s="36" t="str">
        <f>'2.1 Инф'!D149</f>
        <v>С.В. Левченков</v>
      </c>
    </row>
    <row r="58" spans="3:9" x14ac:dyDescent="0.25">
      <c r="C58" s="1"/>
      <c r="D58" s="1"/>
    </row>
    <row r="59" spans="3:9" x14ac:dyDescent="0.25">
      <c r="C59" s="1"/>
      <c r="D59" s="1"/>
    </row>
    <row r="60" spans="3:9" x14ac:dyDescent="0.25">
      <c r="C60" s="8"/>
      <c r="D60" s="8"/>
    </row>
    <row r="61" spans="3:9" x14ac:dyDescent="0.25">
      <c r="C61" s="8"/>
      <c r="D61" s="8"/>
    </row>
    <row r="62" spans="3:9" x14ac:dyDescent="0.25">
      <c r="C62" s="8"/>
      <c r="D62" s="8"/>
    </row>
    <row r="63" spans="3:9" x14ac:dyDescent="0.25">
      <c r="C63" s="8"/>
      <c r="D63" s="8"/>
    </row>
    <row r="64" spans="3:9" x14ac:dyDescent="0.25">
      <c r="C64" s="8"/>
      <c r="D64" s="8"/>
    </row>
    <row r="65" spans="3:4" x14ac:dyDescent="0.25">
      <c r="C65" s="8"/>
      <c r="D65" s="8"/>
    </row>
    <row r="66" spans="3:4" x14ac:dyDescent="0.25">
      <c r="C66" s="8"/>
      <c r="D66" s="8"/>
    </row>
    <row r="67" spans="3:4" x14ac:dyDescent="0.25">
      <c r="C67" s="8"/>
      <c r="D67" s="8"/>
    </row>
    <row r="68" spans="3:4" x14ac:dyDescent="0.25">
      <c r="C68" s="8"/>
      <c r="D68" s="8"/>
    </row>
    <row r="69" spans="3:4" x14ac:dyDescent="0.25">
      <c r="C69" s="8"/>
      <c r="D69" s="8"/>
    </row>
    <row r="70" spans="3:4" x14ac:dyDescent="0.25">
      <c r="C70" s="8"/>
      <c r="D70" s="8"/>
    </row>
    <row r="71" spans="3:4" x14ac:dyDescent="0.25">
      <c r="C71" s="8"/>
      <c r="D71" s="8"/>
    </row>
    <row r="72" spans="3:4" x14ac:dyDescent="0.25">
      <c r="C72" s="8"/>
      <c r="D72" s="8"/>
    </row>
    <row r="73" spans="3:4" x14ac:dyDescent="0.25">
      <c r="C73" s="8"/>
      <c r="D73" s="8"/>
    </row>
    <row r="74" spans="3:4" x14ac:dyDescent="0.25">
      <c r="C74" s="8"/>
      <c r="D74" s="8"/>
    </row>
    <row r="75" spans="3:4" x14ac:dyDescent="0.25">
      <c r="C75" s="8"/>
      <c r="D75" s="8"/>
    </row>
    <row r="76" spans="3:4" x14ac:dyDescent="0.25">
      <c r="C76" s="8"/>
      <c r="D76" s="8"/>
    </row>
    <row r="77" spans="3:4" x14ac:dyDescent="0.25">
      <c r="C77" s="8"/>
      <c r="D77" s="8"/>
    </row>
    <row r="78" spans="3:4" x14ac:dyDescent="0.25">
      <c r="C78" s="8"/>
      <c r="D78" s="8"/>
    </row>
    <row r="79" spans="3:4" x14ac:dyDescent="0.25">
      <c r="C79" s="8"/>
      <c r="D79" s="8"/>
    </row>
    <row r="80" spans="3:4" x14ac:dyDescent="0.25">
      <c r="C80" s="8"/>
      <c r="D80" s="8"/>
    </row>
    <row r="81" spans="3:4" x14ac:dyDescent="0.25">
      <c r="C81" s="8"/>
      <c r="D81" s="8"/>
    </row>
    <row r="82" spans="3:4" x14ac:dyDescent="0.25">
      <c r="C82" s="8"/>
      <c r="D82" s="8"/>
    </row>
    <row r="83" spans="3:4" x14ac:dyDescent="0.25">
      <c r="C83" s="8"/>
      <c r="D83" s="8"/>
    </row>
    <row r="84" spans="3:4" x14ac:dyDescent="0.25">
      <c r="C84" s="8"/>
      <c r="D84" s="8"/>
    </row>
    <row r="85" spans="3:4" x14ac:dyDescent="0.25">
      <c r="C85" s="8"/>
      <c r="D85" s="8"/>
    </row>
    <row r="86" spans="3:4" x14ac:dyDescent="0.25">
      <c r="C86" s="8"/>
      <c r="D86" s="8"/>
    </row>
    <row r="87" spans="3:4" x14ac:dyDescent="0.25">
      <c r="C87" s="8"/>
      <c r="D87" s="8"/>
    </row>
    <row r="88" spans="3:4" x14ac:dyDescent="0.25">
      <c r="C88" s="8"/>
      <c r="D88" s="8"/>
    </row>
    <row r="89" spans="3:4" x14ac:dyDescent="0.25">
      <c r="C89" s="8"/>
      <c r="D89" s="8"/>
    </row>
    <row r="90" spans="3:4" x14ac:dyDescent="0.25">
      <c r="C90" s="8"/>
      <c r="D90" s="8"/>
    </row>
    <row r="91" spans="3:4" x14ac:dyDescent="0.25">
      <c r="C91" s="8"/>
      <c r="D91" s="8"/>
    </row>
    <row r="92" spans="3:4" x14ac:dyDescent="0.25">
      <c r="C92" s="8"/>
      <c r="D92" s="8"/>
    </row>
    <row r="93" spans="3:4" x14ac:dyDescent="0.25">
      <c r="C93" s="8"/>
      <c r="D93" s="8"/>
    </row>
    <row r="94" spans="3:4" x14ac:dyDescent="0.25">
      <c r="C94" s="8"/>
      <c r="D94" s="8"/>
    </row>
    <row r="95" spans="3:4" x14ac:dyDescent="0.25">
      <c r="C95" s="8"/>
      <c r="D95" s="8"/>
    </row>
    <row r="96" spans="3:4" x14ac:dyDescent="0.25">
      <c r="C96" s="8"/>
      <c r="D96" s="8"/>
    </row>
    <row r="97" spans="3:4" x14ac:dyDescent="0.25">
      <c r="C97" s="8"/>
      <c r="D97" s="8"/>
    </row>
    <row r="98" spans="3:4" x14ac:dyDescent="0.25">
      <c r="C98" s="8"/>
      <c r="D98" s="8"/>
    </row>
    <row r="99" spans="3:4" x14ac:dyDescent="0.25">
      <c r="C99" s="8"/>
      <c r="D99" s="8"/>
    </row>
    <row r="100" spans="3:4" x14ac:dyDescent="0.25">
      <c r="C100" s="8"/>
      <c r="D100" s="8"/>
    </row>
    <row r="101" spans="3:4" x14ac:dyDescent="0.25">
      <c r="C101" s="8"/>
      <c r="D101" s="8"/>
    </row>
    <row r="102" spans="3:4" x14ac:dyDescent="0.25">
      <c r="C102" s="8"/>
      <c r="D102" s="8"/>
    </row>
    <row r="103" spans="3:4" x14ac:dyDescent="0.25">
      <c r="C103" s="8"/>
      <c r="D103" s="8"/>
    </row>
    <row r="104" spans="3:4" x14ac:dyDescent="0.25">
      <c r="C104" s="8"/>
      <c r="D104" s="8"/>
    </row>
    <row r="105" spans="3:4" x14ac:dyDescent="0.25">
      <c r="C105" s="8"/>
      <c r="D105" s="8"/>
    </row>
    <row r="106" spans="3:4" x14ac:dyDescent="0.25">
      <c r="C106" s="8"/>
      <c r="D106" s="8"/>
    </row>
    <row r="107" spans="3:4" x14ac:dyDescent="0.25">
      <c r="C107" s="8"/>
      <c r="D107" s="8"/>
    </row>
    <row r="108" spans="3:4" x14ac:dyDescent="0.25">
      <c r="C108" s="8"/>
      <c r="D108" s="8"/>
    </row>
    <row r="109" spans="3:4" x14ac:dyDescent="0.25">
      <c r="C109" s="8"/>
      <c r="D109" s="8"/>
    </row>
    <row r="110" spans="3:4" x14ac:dyDescent="0.25">
      <c r="C110" s="8"/>
      <c r="D110" s="8"/>
    </row>
    <row r="111" spans="3:4" x14ac:dyDescent="0.25">
      <c r="C111" s="8"/>
      <c r="D111" s="8"/>
    </row>
    <row r="112" spans="3:4" x14ac:dyDescent="0.25">
      <c r="C112" s="8"/>
      <c r="D112" s="8"/>
    </row>
    <row r="113" spans="3:4" x14ac:dyDescent="0.25">
      <c r="C113" s="8"/>
      <c r="D113" s="8"/>
    </row>
    <row r="114" spans="3:4" x14ac:dyDescent="0.25">
      <c r="C114" s="8"/>
      <c r="D114" s="8"/>
    </row>
    <row r="115" spans="3:4" x14ac:dyDescent="0.25">
      <c r="C115" s="8"/>
      <c r="D115" s="8"/>
    </row>
    <row r="116" spans="3:4" x14ac:dyDescent="0.25">
      <c r="C116" s="8"/>
      <c r="D116" s="8"/>
    </row>
    <row r="117" spans="3:4" x14ac:dyDescent="0.25">
      <c r="C117" s="8"/>
      <c r="D117" s="8"/>
    </row>
    <row r="118" spans="3:4" x14ac:dyDescent="0.25">
      <c r="C118" s="8"/>
      <c r="D118" s="8"/>
    </row>
    <row r="119" spans="3:4" x14ac:dyDescent="0.25">
      <c r="C119" s="8"/>
      <c r="D119" s="8"/>
    </row>
    <row r="120" spans="3:4" x14ac:dyDescent="0.25">
      <c r="C120" s="8"/>
      <c r="D120" s="8"/>
    </row>
    <row r="121" spans="3:4" x14ac:dyDescent="0.25">
      <c r="C121" s="8"/>
      <c r="D121" s="8"/>
    </row>
    <row r="122" spans="3:4" x14ac:dyDescent="0.25">
      <c r="C122" s="8"/>
      <c r="D122" s="8"/>
    </row>
    <row r="123" spans="3:4" x14ac:dyDescent="0.25">
      <c r="C123" s="8"/>
      <c r="D123" s="8"/>
    </row>
    <row r="124" spans="3:4" x14ac:dyDescent="0.25">
      <c r="C124" s="8"/>
      <c r="D124" s="8"/>
    </row>
    <row r="125" spans="3:4" x14ac:dyDescent="0.25">
      <c r="C125" s="8"/>
      <c r="D125" s="8"/>
    </row>
    <row r="126" spans="3:4" x14ac:dyDescent="0.25">
      <c r="C126" s="8"/>
      <c r="D126" s="8"/>
    </row>
    <row r="127" spans="3:4" x14ac:dyDescent="0.25">
      <c r="C127" s="8"/>
      <c r="D127" s="8"/>
    </row>
    <row r="128" spans="3:4" x14ac:dyDescent="0.25">
      <c r="C128" s="8"/>
      <c r="D128" s="8"/>
    </row>
    <row r="129" spans="3:4" x14ac:dyDescent="0.25">
      <c r="C129" s="8"/>
      <c r="D129" s="8"/>
    </row>
    <row r="130" spans="3:4" x14ac:dyDescent="0.25">
      <c r="C130" s="8"/>
      <c r="D130" s="8"/>
    </row>
    <row r="131" spans="3:4" x14ac:dyDescent="0.25">
      <c r="C131" s="8"/>
      <c r="D131" s="8"/>
    </row>
    <row r="132" spans="3:4" x14ac:dyDescent="0.25">
      <c r="C132" s="8"/>
      <c r="D132" s="8"/>
    </row>
    <row r="133" spans="3:4" x14ac:dyDescent="0.25">
      <c r="C133" s="8"/>
      <c r="D133" s="8"/>
    </row>
    <row r="134" spans="3:4" x14ac:dyDescent="0.25">
      <c r="C134" s="8"/>
      <c r="D134" s="8"/>
    </row>
    <row r="135" spans="3:4" x14ac:dyDescent="0.25">
      <c r="C135" s="8"/>
      <c r="D135" s="8"/>
    </row>
    <row r="136" spans="3:4" x14ac:dyDescent="0.25">
      <c r="C136" s="8"/>
      <c r="D136" s="8"/>
    </row>
    <row r="137" spans="3:4" x14ac:dyDescent="0.25">
      <c r="C137" s="8"/>
      <c r="D137" s="8"/>
    </row>
    <row r="138" spans="3:4" x14ac:dyDescent="0.25">
      <c r="C138" s="8"/>
      <c r="D138" s="8"/>
    </row>
    <row r="139" spans="3:4" x14ac:dyDescent="0.25">
      <c r="C139" s="8"/>
      <c r="D139" s="8"/>
    </row>
    <row r="140" spans="3:4" x14ac:dyDescent="0.25">
      <c r="C140" s="8"/>
      <c r="D140" s="8"/>
    </row>
    <row r="141" spans="3:4" x14ac:dyDescent="0.25">
      <c r="C141" s="8"/>
      <c r="D141" s="8"/>
    </row>
    <row r="142" spans="3:4" x14ac:dyDescent="0.25">
      <c r="C142" s="8"/>
      <c r="D142" s="8"/>
    </row>
    <row r="143" spans="3:4" x14ac:dyDescent="0.25">
      <c r="C143" s="8"/>
      <c r="D143" s="8"/>
    </row>
    <row r="144" spans="3:4" x14ac:dyDescent="0.25">
      <c r="C144" s="8"/>
      <c r="D144" s="8"/>
    </row>
    <row r="145" spans="3:4" x14ac:dyDescent="0.25">
      <c r="C145" s="8"/>
      <c r="D145" s="8"/>
    </row>
    <row r="146" spans="3:4" x14ac:dyDescent="0.25">
      <c r="C146" s="8"/>
      <c r="D146" s="8"/>
    </row>
    <row r="147" spans="3:4" x14ac:dyDescent="0.25">
      <c r="C147" s="8"/>
      <c r="D147" s="8"/>
    </row>
    <row r="148" spans="3:4" x14ac:dyDescent="0.25">
      <c r="C148" s="8"/>
      <c r="D148" s="8"/>
    </row>
    <row r="149" spans="3:4" x14ac:dyDescent="0.25">
      <c r="C149" s="8"/>
      <c r="D149" s="8"/>
    </row>
    <row r="150" spans="3:4" x14ac:dyDescent="0.25">
      <c r="C150" s="8"/>
      <c r="D150" s="8"/>
    </row>
    <row r="151" spans="3:4" x14ac:dyDescent="0.25">
      <c r="C151" s="8"/>
      <c r="D151" s="8"/>
    </row>
    <row r="152" spans="3:4" x14ac:dyDescent="0.25">
      <c r="C152" s="8"/>
      <c r="D152" s="8"/>
    </row>
    <row r="153" spans="3:4" x14ac:dyDescent="0.25">
      <c r="C153" s="8"/>
      <c r="D153" s="8"/>
    </row>
    <row r="154" spans="3:4" x14ac:dyDescent="0.25">
      <c r="C154" s="8"/>
      <c r="D154" s="8"/>
    </row>
    <row r="155" spans="3:4" x14ac:dyDescent="0.25">
      <c r="C155" s="8"/>
      <c r="D155" s="8"/>
    </row>
    <row r="156" spans="3:4" x14ac:dyDescent="0.25">
      <c r="C156" s="8"/>
      <c r="D156" s="8"/>
    </row>
    <row r="157" spans="3:4" x14ac:dyDescent="0.25">
      <c r="C157" s="8"/>
      <c r="D157" s="8"/>
    </row>
    <row r="158" spans="3:4" x14ac:dyDescent="0.25">
      <c r="C158" s="8"/>
      <c r="D158" s="8"/>
    </row>
    <row r="159" spans="3:4" x14ac:dyDescent="0.25">
      <c r="C159" s="8"/>
      <c r="D159" s="8"/>
    </row>
    <row r="160" spans="3:4" x14ac:dyDescent="0.25">
      <c r="C160" s="8"/>
      <c r="D160" s="8"/>
    </row>
    <row r="161" spans="3:4" x14ac:dyDescent="0.25">
      <c r="C161" s="8"/>
      <c r="D161" s="8"/>
    </row>
    <row r="162" spans="3:4" x14ac:dyDescent="0.25">
      <c r="C162" s="8"/>
      <c r="D162" s="8"/>
    </row>
    <row r="163" spans="3:4" x14ac:dyDescent="0.25">
      <c r="C163" s="8"/>
      <c r="D163" s="8"/>
    </row>
    <row r="164" spans="3:4" x14ac:dyDescent="0.25">
      <c r="C164" s="8"/>
      <c r="D164" s="8"/>
    </row>
  </sheetData>
  <mergeCells count="1">
    <mergeCell ref="D10:I1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C2:G14"/>
  <sheetViews>
    <sheetView workbookViewId="0">
      <selection activeCell="G7" sqref="G7"/>
    </sheetView>
  </sheetViews>
  <sheetFormatPr defaultRowHeight="15" x14ac:dyDescent="0.25"/>
  <cols>
    <col min="4" max="4" width="49.42578125" customWidth="1"/>
    <col min="5" max="5" width="18.5703125" customWidth="1"/>
  </cols>
  <sheetData>
    <row r="2" spans="3:7" x14ac:dyDescent="0.25">
      <c r="C2" s="1" t="s">
        <v>130</v>
      </c>
    </row>
    <row r="3" spans="3:7" x14ac:dyDescent="0.25">
      <c r="C3" s="1" t="s">
        <v>193</v>
      </c>
    </row>
    <row r="4" spans="3:7" x14ac:dyDescent="0.25">
      <c r="C4" s="1"/>
    </row>
    <row r="5" spans="3:7" ht="15" customHeight="1" x14ac:dyDescent="0.25">
      <c r="C5" s="135" t="str">
        <f>'2.4'!C8</f>
        <v>ООО "Промэнергосеть"</v>
      </c>
      <c r="D5" s="135"/>
      <c r="E5" s="42" t="s">
        <v>192</v>
      </c>
      <c r="F5" s="42"/>
      <c r="G5" s="42"/>
    </row>
    <row r="7" spans="3:7" x14ac:dyDescent="0.25">
      <c r="C7" s="12" t="s">
        <v>131</v>
      </c>
      <c r="D7" s="12" t="s">
        <v>132</v>
      </c>
      <c r="E7" s="12" t="s">
        <v>133</v>
      </c>
    </row>
    <row r="8" spans="3:7" x14ac:dyDescent="0.25">
      <c r="C8" s="12">
        <v>1</v>
      </c>
      <c r="D8" s="12">
        <v>2</v>
      </c>
      <c r="E8" s="12">
        <v>3</v>
      </c>
    </row>
    <row r="9" spans="3:7" ht="51" x14ac:dyDescent="0.25">
      <c r="C9" s="12">
        <v>1</v>
      </c>
      <c r="D9" s="43" t="s">
        <v>134</v>
      </c>
      <c r="E9" s="12">
        <v>5</v>
      </c>
    </row>
    <row r="10" spans="3:7" ht="63.75" x14ac:dyDescent="0.25">
      <c r="C10" s="12">
        <v>2</v>
      </c>
      <c r="D10" s="43" t="s">
        <v>135</v>
      </c>
      <c r="E10" s="12">
        <v>5</v>
      </c>
    </row>
    <row r="11" spans="3:7" ht="51" x14ac:dyDescent="0.25">
      <c r="C11" s="12">
        <v>3</v>
      </c>
      <c r="D11" s="43" t="s">
        <v>136</v>
      </c>
      <c r="E11" s="12">
        <v>0</v>
      </c>
    </row>
    <row r="14" spans="3:7" x14ac:dyDescent="0.25">
      <c r="C14" s="36" t="str">
        <f>'2.1 Инф'!B149</f>
        <v xml:space="preserve">Генеральный директор </v>
      </c>
      <c r="D14" s="37"/>
      <c r="E14" s="36" t="str">
        <f>'2.1 Инф'!D149</f>
        <v>С.В. Левченков</v>
      </c>
    </row>
  </sheetData>
  <mergeCells count="1">
    <mergeCell ref="C5:D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C2:G19"/>
  <sheetViews>
    <sheetView tabSelected="1" workbookViewId="0">
      <selection activeCell="I7" sqref="I7"/>
    </sheetView>
  </sheetViews>
  <sheetFormatPr defaultRowHeight="15" x14ac:dyDescent="0.25"/>
  <cols>
    <col min="4" max="4" width="5.28515625" customWidth="1"/>
    <col min="5" max="5" width="47.5703125" customWidth="1"/>
    <col min="6" max="6" width="14.42578125" bestFit="1" customWidth="1"/>
    <col min="7" max="7" width="13.85546875" customWidth="1"/>
  </cols>
  <sheetData>
    <row r="2" spans="3:7" x14ac:dyDescent="0.25">
      <c r="D2" s="1" t="s">
        <v>176</v>
      </c>
    </row>
    <row r="3" spans="3:7" x14ac:dyDescent="0.25">
      <c r="D3" s="1" t="s">
        <v>137</v>
      </c>
    </row>
    <row r="4" spans="3:7" x14ac:dyDescent="0.25">
      <c r="C4" s="1"/>
    </row>
    <row r="5" spans="3:7" ht="15" customHeight="1" x14ac:dyDescent="0.25">
      <c r="C5" s="1"/>
      <c r="D5" s="83" t="str">
        <f>'2.2 Исп'!B4</f>
        <v>ООО "Промэнергосеть"</v>
      </c>
      <c r="E5" s="83"/>
      <c r="F5" s="83"/>
      <c r="G5" s="83"/>
    </row>
    <row r="6" spans="3:7" x14ac:dyDescent="0.25">
      <c r="G6" s="137" t="s">
        <v>192</v>
      </c>
    </row>
    <row r="7" spans="3:7" ht="38.25" x14ac:dyDescent="0.25">
      <c r="D7" s="11" t="s">
        <v>2</v>
      </c>
      <c r="E7" s="11" t="s">
        <v>138</v>
      </c>
      <c r="F7" s="12" t="s">
        <v>139</v>
      </c>
      <c r="G7" s="11" t="s">
        <v>140</v>
      </c>
    </row>
    <row r="8" spans="3:7" ht="26.25" x14ac:dyDescent="0.25">
      <c r="D8" s="22">
        <v>1</v>
      </c>
      <c r="E8" s="13" t="s">
        <v>141</v>
      </c>
      <c r="F8" s="23" t="s">
        <v>150</v>
      </c>
      <c r="G8" s="56">
        <f>'1.3'!D11</f>
        <v>0</v>
      </c>
    </row>
    <row r="9" spans="3:7" ht="39" x14ac:dyDescent="0.25">
      <c r="D9" s="22">
        <v>2</v>
      </c>
      <c r="E9" s="13" t="s">
        <v>142</v>
      </c>
      <c r="F9" s="23" t="s">
        <v>151</v>
      </c>
      <c r="G9" s="56" t="s">
        <v>162</v>
      </c>
    </row>
    <row r="10" spans="3:7" ht="26.25" x14ac:dyDescent="0.25">
      <c r="D10" s="22">
        <v>3</v>
      </c>
      <c r="E10" s="13" t="s">
        <v>143</v>
      </c>
      <c r="F10" s="23" t="s">
        <v>152</v>
      </c>
      <c r="G10" s="75">
        <f>'2.4'!D54</f>
        <v>0.9879877777777778</v>
      </c>
    </row>
    <row r="11" spans="3:7" ht="21.75" customHeight="1" x14ac:dyDescent="0.25">
      <c r="D11" s="22">
        <v>4</v>
      </c>
      <c r="E11" s="13" t="s">
        <v>145</v>
      </c>
      <c r="F11" s="23" t="s">
        <v>153</v>
      </c>
      <c r="G11" s="56">
        <f>'1.3'!E11</f>
        <v>0</v>
      </c>
    </row>
    <row r="12" spans="3:7" ht="19.5" customHeight="1" x14ac:dyDescent="0.25">
      <c r="D12" s="22">
        <v>5</v>
      </c>
      <c r="E12" s="13" t="s">
        <v>144</v>
      </c>
      <c r="F12" s="23" t="s">
        <v>153</v>
      </c>
      <c r="G12" s="56" t="s">
        <v>162</v>
      </c>
    </row>
    <row r="13" spans="3:7" ht="19.5" customHeight="1" x14ac:dyDescent="0.25">
      <c r="D13" s="22">
        <v>6</v>
      </c>
      <c r="E13" s="13" t="s">
        <v>146</v>
      </c>
      <c r="F13" s="23" t="s">
        <v>153</v>
      </c>
      <c r="G13" s="75">
        <f>'1.3'!D13</f>
        <v>0.98799999999999999</v>
      </c>
    </row>
    <row r="14" spans="3:7" ht="39" x14ac:dyDescent="0.25">
      <c r="D14" s="22">
        <v>7</v>
      </c>
      <c r="E14" s="13" t="s">
        <v>147</v>
      </c>
      <c r="F14" s="24" t="s">
        <v>154</v>
      </c>
      <c r="G14" s="56" t="s">
        <v>162</v>
      </c>
    </row>
    <row r="15" spans="3:7" ht="51.75" x14ac:dyDescent="0.25">
      <c r="D15" s="22">
        <v>8</v>
      </c>
      <c r="E15" s="13" t="s">
        <v>148</v>
      </c>
      <c r="F15" s="24" t="s">
        <v>154</v>
      </c>
      <c r="G15" s="56" t="s">
        <v>162</v>
      </c>
    </row>
    <row r="16" spans="3:7" ht="39" x14ac:dyDescent="0.25">
      <c r="D16" s="22">
        <v>9</v>
      </c>
      <c r="E16" s="13" t="s">
        <v>149</v>
      </c>
      <c r="F16" s="24" t="s">
        <v>154</v>
      </c>
      <c r="G16" s="56" t="s">
        <v>162</v>
      </c>
    </row>
    <row r="19" spans="4:6" x14ac:dyDescent="0.25">
      <c r="D19" s="36" t="str">
        <f>'2.1 Инф'!B149</f>
        <v xml:space="preserve">Генеральный директор </v>
      </c>
      <c r="E19" s="37"/>
      <c r="F19" s="36" t="str">
        <f>'2.1 Инф'!D149</f>
        <v>С.В. Левченков</v>
      </c>
    </row>
  </sheetData>
  <mergeCells count="1">
    <mergeCell ref="D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2.1 Инф</vt:lpstr>
      <vt:lpstr>2.2 Исп</vt:lpstr>
      <vt:lpstr>2.3 Обр.св</vt:lpstr>
      <vt:lpstr>2.4</vt:lpstr>
      <vt:lpstr>3.1</vt:lpstr>
      <vt:lpstr>4.1</vt:lpstr>
      <vt:lpstr>4.2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2016-03-29T12:52:10Z</dcterms:modified>
</cp:coreProperties>
</file>